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ІРНП 2 курс" sheetId="1" r:id="rId1"/>
  </sheets>
  <definedNames>
    <definedName name="_xlnm.Print_Area" localSheetId="0">'ІРНП 2 курс'!$A$1:$BH$101</definedName>
  </definedNames>
  <calcPr fullCalcOnLoad="1"/>
</workbook>
</file>

<file path=xl/sharedStrings.xml><?xml version="1.0" encoding="utf-8"?>
<sst xmlns="http://schemas.openxmlformats.org/spreadsheetml/2006/main" count="209" uniqueCount="150">
  <si>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</si>
  <si>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</si>
  <si>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</si>
  <si>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</si>
  <si>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</si>
  <si>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</si>
  <si>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</si>
  <si>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</si>
  <si>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</si>
  <si>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</si>
  <si>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</si>
  <si>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</si>
  <si>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</si>
  <si>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</si>
  <si>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</si>
  <si>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</si>
  <si>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</si>
  <si>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</si>
  <si>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</si>
  <si>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</si>
  <si>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</si>
  <si>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</si>
  <si>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</si>
  <si>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</si>
  <si>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</si>
  <si>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</si>
  <si>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</si>
  <si>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</si>
  <si>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</si>
  <si>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</si>
  <si>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</si>
  <si>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</si>
  <si>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</si>
  <si>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</si>
  <si>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</si>
  <si>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</si>
  <si>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Б</t>
  </si>
  <si>
    <t>К</t>
  </si>
  <si>
    <t>Завідувач кафедри</t>
  </si>
  <si>
    <t>/</t>
  </si>
  <si>
    <t xml:space="preserve">          ЗАТВЕРДЖУЮ</t>
  </si>
  <si>
    <t>18 тижнів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</si>
  <si>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</si>
  <si>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</si>
  <si>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</si>
  <si>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</si>
  <si>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</si>
  <si>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</si>
  <si>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</si>
  <si>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</si>
  <si>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</si>
  <si>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</si>
  <si>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</si>
  <si>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</si>
  <si>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</si>
  <si>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</si>
  <si>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</si>
  <si>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</si>
  <si>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</si>
  <si>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</si>
  <si>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</si>
  <si>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</si>
  <si>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Інженерно-хімічний</t>
  </si>
  <si>
    <t>2 роки 10 місяців (3 н.р.)</t>
  </si>
  <si>
    <t>Органічної хімії і технології органічних речовин</t>
  </si>
  <si>
    <t>3 семестр</t>
  </si>
  <si>
    <t>Машин та апаратів хімічних  та нафтопереробних виробництв</t>
  </si>
  <si>
    <t>Фізичної хімії</t>
  </si>
  <si>
    <t>бакалавр з хімічних
технологій та інженерії</t>
  </si>
  <si>
    <t>Англійської мови технічного спрямування № 2</t>
  </si>
  <si>
    <t>Філософії</t>
  </si>
  <si>
    <t>Логіка</t>
  </si>
  <si>
    <t>Разом за цикл</t>
  </si>
  <si>
    <t>/Дмитро СІДОРОВ</t>
  </si>
  <si>
    <t xml:space="preserve"> Заст. декана ІХФ</t>
  </si>
  <si>
    <t xml:space="preserve">Міжнародної економіки </t>
  </si>
  <si>
    <t>Охорони праці, промислової та цивільної безпеки</t>
  </si>
  <si>
    <t>/Микола ГОМЕЛЯ /</t>
  </si>
  <si>
    <t>Технічних та програмних засобів автоматизації</t>
  </si>
  <si>
    <t>прийом 2020 року</t>
  </si>
  <si>
    <t xml:space="preserve">  Промислова екологія та ресурсоефективні чисті технології</t>
  </si>
  <si>
    <t>1.1. Цикл загальної підготовки</t>
  </si>
  <si>
    <t>1. НОРМАТИВНІ освітні компоненти</t>
  </si>
  <si>
    <t>1.2. Цикл професійної підготовки</t>
  </si>
  <si>
    <t>Обсяг, у кредитах:</t>
  </si>
  <si>
    <t>Дисципліни, які вивчаються</t>
  </si>
  <si>
    <t>** Дисципліни, які здаються за формою екстернату</t>
  </si>
  <si>
    <t>Разом</t>
  </si>
  <si>
    <t>* Дисципліни, які перезараховуються</t>
  </si>
  <si>
    <t xml:space="preserve">на 2021/ 2022 навчальний рік   </t>
  </si>
  <si>
    <t>45</t>
  </si>
  <si>
    <t>Допоміжні хімічні речовини</t>
  </si>
  <si>
    <t>Курсовий проєкт з основ проєктування та будівництва</t>
  </si>
  <si>
    <t xml:space="preserve">Токсикологія </t>
  </si>
  <si>
    <t>2. ВИБІРКОВІ освітні компоненти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</si>
  <si>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</si>
  <si>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К-ть здобувач, які вибрали
дисципліну</t>
  </si>
  <si>
    <t>Освітній компонент 4 Ф-Каталог</t>
  </si>
  <si>
    <t>Фізико-хімічні основи процесів очищення води методом коагулювання</t>
  </si>
  <si>
    <t xml:space="preserve"> </t>
  </si>
  <si>
    <t>Освітній компонент 5 Ф-Каталог</t>
  </si>
  <si>
    <t>Очищення води флотацією</t>
  </si>
  <si>
    <t>Освітній компонент 6 Ф-Каталог</t>
  </si>
  <si>
    <t>Сорбція та іонний обмін в технологіях очищення води</t>
  </si>
  <si>
    <t>Освітній компонент 7 Ф-Каталог</t>
  </si>
  <si>
    <t>Мембранні методи очищення води</t>
  </si>
  <si>
    <t>Освітній компонент 9 Ф-Каталог</t>
  </si>
  <si>
    <t>Основи проєктування та будівництва</t>
  </si>
  <si>
    <t>Освітній компонент 2 Ф-Каталог</t>
  </si>
  <si>
    <t>Освітній компонент 3 Ф-Каталог</t>
  </si>
  <si>
    <t>Урбоекологія</t>
  </si>
  <si>
    <t>Моделювання та прогнозування стану довкілля</t>
  </si>
  <si>
    <t>Всього нормативних</t>
  </si>
  <si>
    <t>Аналітична хімія - 2. Кількісний аналіз</t>
  </si>
  <si>
    <t>Курсовий проєкт з хімічних основ технологічних процесів</t>
  </si>
  <si>
    <t>2.1. Цикл загальної підготовки (Вибіркові освітні компоненти з загальноуніверситетського Каталогу)</t>
  </si>
  <si>
    <t>Освітній компонент 1 ЗУ-Каталог</t>
  </si>
  <si>
    <t>Освітній компонент 2 ЗУ-Каталог</t>
  </si>
  <si>
    <t>Разом вибіркових ОК циклу загальної підготовки</t>
  </si>
  <si>
    <t xml:space="preserve">Захист атмосферного повітря від забруднення дисперсними частинками </t>
  </si>
  <si>
    <t xml:space="preserve">Захист атмосферного повітря від забруднення газоподібними домішками </t>
  </si>
  <si>
    <t xml:space="preserve">                      ІНТЕГРОВАНИЙ  РОБОЧИЙ   НАВЧАЛЬНИЙ   ПЛАН</t>
  </si>
  <si>
    <t xml:space="preserve">Промислова екологія*           </t>
  </si>
  <si>
    <t>ЛЦ-п01 (1+0)</t>
  </si>
  <si>
    <t>Права і свободи людини *</t>
  </si>
  <si>
    <t>Економіка і організація  виробництва *</t>
  </si>
  <si>
    <t>Охорона праці та цивільний захист *</t>
  </si>
  <si>
    <t>Органічна хімія *</t>
  </si>
  <si>
    <t>Процеси та апарати хімічної технології-1*</t>
  </si>
  <si>
    <t xml:space="preserve">Обчислювальна математика та програмування**       </t>
  </si>
  <si>
    <t>Аналітична хімія - 1. Якісний аналіз**</t>
  </si>
  <si>
    <t>Фізична хімія *</t>
  </si>
  <si>
    <t>Поверхневі явища та дисперсні системи**</t>
  </si>
  <si>
    <t>Розумні міста</t>
  </si>
  <si>
    <t>Кафедра теорії та практики управління</t>
  </si>
  <si>
    <t>Освітній компонент 8 Ф-Каталог</t>
  </si>
  <si>
    <t xml:space="preserve">Разом вибіркових ОК циклу професійної підготовки        </t>
  </si>
  <si>
    <t xml:space="preserve">ВСЬОГО ВИБІРКОВИХ          </t>
  </si>
  <si>
    <t xml:space="preserve">2 курс </t>
  </si>
  <si>
    <r>
      <t xml:space="preserve">"_____"_________________ </t>
    </r>
    <r>
      <rPr>
        <b/>
        <sz val="50"/>
        <rFont val="Arial"/>
        <family val="2"/>
      </rPr>
      <t>2021 р.</t>
    </r>
  </si>
  <si>
    <t>Іноземна мова- 2. Практичний курс іноземної мови</t>
  </si>
  <si>
    <t>Іноземна мова професійного спрямування -1. Пракичний курс іноземної мови для професійного спілкування *</t>
  </si>
  <si>
    <r>
      <t>РГР</t>
    </r>
    <r>
      <rPr>
        <sz val="60"/>
        <rFont val="Arial"/>
        <family val="2"/>
      </rPr>
      <t xml:space="preserve"> - розрахунково-графічна робота;</t>
    </r>
  </si>
  <si>
    <r>
      <t>РР</t>
    </r>
    <r>
      <rPr>
        <sz val="60"/>
        <rFont val="Arial"/>
        <family val="2"/>
      </rPr>
      <t xml:space="preserve"> - розрахункова робота;</t>
    </r>
  </si>
  <si>
    <r>
      <t>ГР</t>
    </r>
    <r>
      <rPr>
        <sz val="60"/>
        <rFont val="Arial"/>
        <family val="2"/>
      </rPr>
      <t xml:space="preserve"> - графічна робота;</t>
    </r>
  </si>
  <si>
    <r>
      <t>ДКР</t>
    </r>
    <r>
      <rPr>
        <sz val="60"/>
        <rFont val="Arial"/>
        <family val="2"/>
      </rPr>
      <t xml:space="preserve"> - домашня контрольна робота (виконується під час СРС)</t>
    </r>
  </si>
  <si>
    <t xml:space="preserve"> Назва кафедри</t>
  </si>
  <si>
    <t>4 семестр</t>
  </si>
  <si>
    <t>Інформаційного, господарського та адміністративного правв</t>
  </si>
  <si>
    <t>Ухвалено на засіданні Вченої ради  ІХФ, ПРОТОКОЛ № 4  від  25.04.2021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</si>
</sst>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sz val="36"/>
      <name val="Arial"/>
      <family val="2"/>
    </font>
    <font>
      <b/>
      <sz val="50"/>
      <name val="Arial"/>
      <family val="2"/>
    </font>
    <font>
      <sz val="50"/>
      <name val="Arial"/>
      <family val="2"/>
    </font>
    <font>
      <sz val="50"/>
      <name val="Arial Cyr"/>
      <family val="0"/>
    </font>
    <font>
      <b/>
      <sz val="50"/>
      <name val="Arial Cyr"/>
      <family val="0"/>
    </font>
    <font>
      <sz val="45"/>
      <name val="Arial"/>
      <family val="2"/>
    </font>
    <font>
      <b/>
      <sz val="60"/>
      <name val="Arial"/>
      <family val="2"/>
    </font>
    <font>
      <b/>
      <sz val="60"/>
      <name val="Arial Cyr"/>
      <family val="2"/>
    </font>
    <font>
      <sz val="60"/>
      <name val="Arial"/>
      <family val="2"/>
    </font>
    <font>
      <sz val="60"/>
      <name val="Arial Cyr"/>
      <family val="0"/>
    </font>
    <font>
      <b/>
      <i/>
      <sz val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0"/>
      <name val="Calibri"/>
      <family val="2"/>
    </font>
    <font>
      <sz val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textRotation="90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2" fillId="0" borderId="16" xfId="0" applyFont="1" applyFill="1" applyBorder="1" applyAlignment="1">
      <alignment horizontal="center" vertical="center" textRotation="90"/>
    </xf>
    <xf numFmtId="0" fontId="12" fillId="0" borderId="17" xfId="0" applyNumberFormat="1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14" fillId="0" borderId="28" xfId="0" applyFont="1" applyBorder="1" applyAlignment="1">
      <alignment horizontal="center" vertical="center" wrapText="1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/>
    </xf>
    <xf numFmtId="0" fontId="14" fillId="0" borderId="0" xfId="0" applyFont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 shrinkToFit="1"/>
    </xf>
    <xf numFmtId="0" fontId="14" fillId="0" borderId="35" xfId="0" applyNumberFormat="1" applyFont="1" applyBorder="1" applyAlignment="1">
      <alignment horizontal="center" vertical="center" wrapText="1" shrinkToFit="1"/>
    </xf>
    <xf numFmtId="0" fontId="14" fillId="0" borderId="11" xfId="0" applyNumberFormat="1" applyFont="1" applyBorder="1" applyAlignment="1">
      <alignment horizontal="center" vertical="center" wrapText="1" shrinkToFit="1"/>
    </xf>
    <xf numFmtId="0" fontId="14" fillId="0" borderId="36" xfId="0" applyNumberFormat="1" applyFont="1" applyBorder="1" applyAlignment="1">
      <alignment horizontal="center" vertical="center" wrapText="1" shrinkToFit="1"/>
    </xf>
    <xf numFmtId="0" fontId="14" fillId="0" borderId="37" xfId="0" applyNumberFormat="1" applyFont="1" applyBorder="1" applyAlignment="1">
      <alignment horizontal="center" vertical="center" wrapText="1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14" fillId="0" borderId="11" xfId="0" applyNumberFormat="1" applyFont="1" applyBorder="1" applyAlignment="1">
      <alignment horizontal="center" vertical="center" shrinkToFit="1"/>
    </xf>
    <xf numFmtId="0" fontId="14" fillId="0" borderId="36" xfId="0" applyNumberFormat="1" applyFont="1" applyBorder="1" applyAlignment="1">
      <alignment horizontal="center" vertical="center" shrinkToFit="1"/>
    </xf>
    <xf numFmtId="0" fontId="14" fillId="0" borderId="38" xfId="0" applyNumberFormat="1" applyFont="1" applyBorder="1" applyAlignment="1">
      <alignment horizontal="center" vertical="center" shrinkToFit="1"/>
    </xf>
    <xf numFmtId="0" fontId="14" fillId="0" borderId="35" xfId="0" applyNumberFormat="1" applyFont="1" applyBorder="1" applyAlignment="1">
      <alignment horizontal="center" vertical="center" shrinkToFit="1"/>
    </xf>
    <xf numFmtId="0" fontId="14" fillId="0" borderId="39" xfId="0" applyNumberFormat="1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 wrapText="1" shrinkToFit="1"/>
    </xf>
    <xf numFmtId="0" fontId="14" fillId="0" borderId="35" xfId="0" applyNumberFormat="1" applyFont="1" applyFill="1" applyBorder="1" applyAlignment="1">
      <alignment horizontal="center" vertical="center" wrapText="1" shrinkToFit="1"/>
    </xf>
    <xf numFmtId="0" fontId="14" fillId="0" borderId="40" xfId="0" applyNumberFormat="1" applyFont="1" applyFill="1" applyBorder="1" applyAlignment="1">
      <alignment horizontal="center" vertical="center" wrapText="1" shrinkToFit="1"/>
    </xf>
    <xf numFmtId="0" fontId="14" fillId="0" borderId="37" xfId="0" applyNumberFormat="1" applyFont="1" applyFill="1" applyBorder="1" applyAlignment="1">
      <alignment horizontal="center" vertical="center" wrapText="1" shrinkToFit="1"/>
    </xf>
    <xf numFmtId="0" fontId="14" fillId="0" borderId="41" xfId="0" applyNumberFormat="1" applyFont="1" applyBorder="1" applyAlignment="1">
      <alignment horizontal="center" vertical="center" shrinkToFit="1"/>
    </xf>
    <xf numFmtId="0" fontId="14" fillId="0" borderId="40" xfId="0" applyNumberFormat="1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left" vertical="center" wrapText="1" shrinkToFit="1"/>
    </xf>
    <xf numFmtId="0" fontId="14" fillId="0" borderId="44" xfId="0" applyNumberFormat="1" applyFont="1" applyBorder="1" applyAlignment="1">
      <alignment horizontal="center" vertical="center" wrapText="1" shrinkToFit="1"/>
    </xf>
    <xf numFmtId="0" fontId="14" fillId="0" borderId="45" xfId="0" applyNumberFormat="1" applyFont="1" applyFill="1" applyBorder="1" applyAlignment="1">
      <alignment horizontal="center" vertical="center" wrapText="1" shrinkToFit="1"/>
    </xf>
    <xf numFmtId="0" fontId="14" fillId="0" borderId="46" xfId="0" applyNumberFormat="1" applyFont="1" applyFill="1" applyBorder="1" applyAlignment="1">
      <alignment horizontal="center" vertical="center" wrapText="1" shrinkToFit="1"/>
    </xf>
    <xf numFmtId="0" fontId="14" fillId="0" borderId="42" xfId="0" applyNumberFormat="1" applyFont="1" applyFill="1" applyBorder="1" applyAlignment="1">
      <alignment horizontal="center" vertical="center" wrapText="1" shrinkToFit="1"/>
    </xf>
    <xf numFmtId="0" fontId="14" fillId="0" borderId="47" xfId="0" applyNumberFormat="1" applyFont="1" applyBorder="1" applyAlignment="1">
      <alignment horizontal="center" vertical="center" shrinkToFit="1"/>
    </xf>
    <xf numFmtId="0" fontId="14" fillId="0" borderId="45" xfId="0" applyNumberFormat="1" applyFont="1" applyBorder="1" applyAlignment="1">
      <alignment horizontal="center" vertical="center" shrinkToFit="1"/>
    </xf>
    <xf numFmtId="0" fontId="14" fillId="0" borderId="27" xfId="0" applyNumberFormat="1" applyFont="1" applyBorder="1" applyAlignment="1">
      <alignment horizontal="center" vertical="center" shrinkToFit="1"/>
    </xf>
    <xf numFmtId="0" fontId="14" fillId="0" borderId="44" xfId="0" applyNumberFormat="1" applyFont="1" applyBorder="1" applyAlignment="1">
      <alignment horizontal="center" vertical="center" shrinkToFit="1"/>
    </xf>
    <xf numFmtId="0" fontId="14" fillId="0" borderId="46" xfId="0" applyNumberFormat="1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left" vertical="center" wrapText="1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center" vertical="center" wrapText="1" shrinkToFit="1"/>
    </xf>
    <xf numFmtId="0" fontId="14" fillId="0" borderId="49" xfId="0" applyFont="1" applyBorder="1" applyAlignment="1">
      <alignment horizontal="center" vertical="center" wrapText="1" shrinkToFit="1"/>
    </xf>
    <xf numFmtId="0" fontId="14" fillId="0" borderId="50" xfId="0" applyFont="1" applyBorder="1" applyAlignment="1">
      <alignment horizontal="center" vertical="center" wrapText="1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9" xfId="0" applyFont="1" applyBorder="1" applyAlignment="1">
      <alignment/>
    </xf>
    <xf numFmtId="1" fontId="14" fillId="0" borderId="5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4" fillId="0" borderId="55" xfId="0" applyFont="1" applyBorder="1" applyAlignment="1">
      <alignment horizontal="center" vertical="center" wrapText="1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12" xfId="0" applyFont="1" applyBorder="1" applyAlignment="1">
      <alignment/>
    </xf>
    <xf numFmtId="1" fontId="12" fillId="0" borderId="56" xfId="0" applyNumberFormat="1" applyFont="1" applyFill="1" applyBorder="1" applyAlignment="1">
      <alignment horizontal="center" vertical="center" wrapText="1" shrinkToFit="1"/>
    </xf>
    <xf numFmtId="0" fontId="12" fillId="0" borderId="56" xfId="0" applyNumberFormat="1" applyFont="1" applyFill="1" applyBorder="1" applyAlignment="1">
      <alignment horizontal="center" vertical="center" shrinkToFit="1"/>
    </xf>
    <xf numFmtId="0" fontId="12" fillId="0" borderId="57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58" xfId="0" applyNumberFormat="1" applyFont="1" applyFill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center" vertical="center" shrinkToFit="1"/>
    </xf>
    <xf numFmtId="1" fontId="12" fillId="0" borderId="24" xfId="0" applyNumberFormat="1" applyFont="1" applyFill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 shrinkToFit="1"/>
    </xf>
    <xf numFmtId="0" fontId="14" fillId="0" borderId="5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 shrinkToFit="1"/>
    </xf>
    <xf numFmtId="1" fontId="14" fillId="0" borderId="54" xfId="0" applyNumberFormat="1" applyFont="1" applyBorder="1" applyAlignment="1">
      <alignment horizontal="center" vertical="center" shrinkToFit="1"/>
    </xf>
    <xf numFmtId="1" fontId="14" fillId="0" borderId="11" xfId="0" applyNumberFormat="1" applyFont="1" applyBorder="1" applyAlignment="1">
      <alignment horizontal="center" vertical="center" shrinkToFit="1"/>
    </xf>
    <xf numFmtId="1" fontId="14" fillId="0" borderId="53" xfId="0" applyNumberFormat="1" applyFont="1" applyBorder="1" applyAlignment="1">
      <alignment horizontal="center" vertical="center" shrinkToFit="1"/>
    </xf>
    <xf numFmtId="2" fontId="14" fillId="0" borderId="54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53" xfId="0" applyNumberFormat="1" applyFont="1" applyBorder="1" applyAlignment="1">
      <alignment/>
    </xf>
    <xf numFmtId="1" fontId="14" fillId="0" borderId="54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left" vertical="center" wrapText="1" shrinkToFit="1"/>
    </xf>
    <xf numFmtId="0" fontId="14" fillId="0" borderId="59" xfId="0" applyNumberFormat="1" applyFont="1" applyBorder="1" applyAlignment="1">
      <alignment horizontal="center" vertical="center" wrapText="1" shrinkToFit="1"/>
    </xf>
    <xf numFmtId="0" fontId="14" fillId="0" borderId="45" xfId="0" applyNumberFormat="1" applyFont="1" applyBorder="1" applyAlignment="1">
      <alignment horizontal="center" vertical="center" wrapText="1" shrinkToFit="1"/>
    </xf>
    <xf numFmtId="0" fontId="14" fillId="0" borderId="18" xfId="0" applyNumberFormat="1" applyFont="1" applyBorder="1" applyAlignment="1">
      <alignment horizontal="center" vertical="center" wrapText="1" shrinkToFit="1"/>
    </xf>
    <xf numFmtId="0" fontId="14" fillId="0" borderId="19" xfId="0" applyNumberFormat="1" applyFont="1" applyBorder="1" applyAlignment="1">
      <alignment horizontal="center" vertical="center" wrapText="1" shrinkToFit="1"/>
    </xf>
    <xf numFmtId="0" fontId="14" fillId="0" borderId="55" xfId="0" applyNumberFormat="1" applyFont="1" applyBorder="1" applyAlignment="1">
      <alignment horizontal="center" vertical="center" wrapText="1" shrinkToFit="1"/>
    </xf>
    <xf numFmtId="0" fontId="14" fillId="0" borderId="60" xfId="0" applyNumberFormat="1" applyFont="1" applyBorder="1" applyAlignment="1">
      <alignment horizontal="center" vertical="center" shrinkToFit="1"/>
    </xf>
    <xf numFmtId="0" fontId="14" fillId="0" borderId="18" xfId="0" applyNumberFormat="1" applyFont="1" applyBorder="1" applyAlignment="1">
      <alignment horizontal="center" vertical="center" shrinkToFit="1"/>
    </xf>
    <xf numFmtId="0" fontId="14" fillId="0" borderId="19" xfId="0" applyNumberFormat="1" applyFont="1" applyBorder="1" applyAlignment="1">
      <alignment horizontal="center" vertical="center" shrinkToFit="1"/>
    </xf>
    <xf numFmtId="0" fontId="14" fillId="0" borderId="43" xfId="0" applyNumberFormat="1" applyFont="1" applyBorder="1" applyAlignment="1">
      <alignment horizontal="center" vertical="center" shrinkToFit="1"/>
    </xf>
    <xf numFmtId="0" fontId="14" fillId="0" borderId="61" xfId="0" applyNumberFormat="1" applyFont="1" applyBorder="1" applyAlignment="1">
      <alignment horizontal="center" vertical="center" wrapText="1" shrinkToFit="1"/>
    </xf>
    <xf numFmtId="0" fontId="14" fillId="0" borderId="53" xfId="0" applyNumberFormat="1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40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wrapText="1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53" xfId="0" applyNumberFormat="1" applyFont="1" applyBorder="1" applyAlignment="1">
      <alignment horizontal="center" vertical="center" wrapText="1" shrinkToFit="1"/>
    </xf>
    <xf numFmtId="1" fontId="14" fillId="0" borderId="55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center" vertical="center" wrapText="1" shrinkToFit="1"/>
    </xf>
    <xf numFmtId="1" fontId="12" fillId="0" borderId="56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/>
    </xf>
    <xf numFmtId="1" fontId="12" fillId="0" borderId="56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/>
    </xf>
    <xf numFmtId="0" fontId="12" fillId="0" borderId="62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63" xfId="0" applyFont="1" applyBorder="1" applyAlignment="1">
      <alignment horizontal="center" vertical="center" wrapText="1" shrinkToFit="1"/>
    </xf>
    <xf numFmtId="0" fontId="14" fillId="0" borderId="62" xfId="0" applyFont="1" applyBorder="1" applyAlignment="1">
      <alignment horizontal="center" vertical="center" wrapText="1" shrinkToFit="1"/>
    </xf>
    <xf numFmtId="0" fontId="14" fillId="0" borderId="64" xfId="0" applyFont="1" applyBorder="1" applyAlignment="1">
      <alignment horizontal="center" vertical="center" wrapText="1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3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65" xfId="0" applyFont="1" applyBorder="1" applyAlignment="1">
      <alignment horizontal="center" vertical="center" wrapText="1" shrinkToFit="1"/>
    </xf>
    <xf numFmtId="0" fontId="14" fillId="0" borderId="66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67" xfId="0" applyFont="1" applyBorder="1" applyAlignment="1">
      <alignment horizontal="center" vertical="center" wrapText="1" shrinkToFit="1"/>
    </xf>
    <xf numFmtId="0" fontId="14" fillId="0" borderId="68" xfId="0" applyFont="1" applyBorder="1" applyAlignment="1">
      <alignment horizontal="center" vertical="center" wrapText="1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left" vertical="center" wrapText="1" shrinkToFit="1"/>
    </xf>
    <xf numFmtId="0" fontId="12" fillId="0" borderId="69" xfId="0" applyFont="1" applyBorder="1" applyAlignment="1">
      <alignment horizontal="center" vertical="center" wrapText="1" shrinkToFit="1"/>
    </xf>
    <xf numFmtId="0" fontId="12" fillId="0" borderId="70" xfId="0" applyFont="1" applyBorder="1" applyAlignment="1">
      <alignment horizontal="center" vertical="center" wrapText="1" shrinkToFit="1"/>
    </xf>
    <xf numFmtId="0" fontId="12" fillId="0" borderId="64" xfId="0" applyFont="1" applyBorder="1" applyAlignment="1">
      <alignment horizontal="center" vertical="center" wrapText="1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2" xfId="0" applyFont="1" applyBorder="1" applyAlignment="1">
      <alignment/>
    </xf>
    <xf numFmtId="0" fontId="14" fillId="0" borderId="4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 shrinkToFit="1"/>
    </xf>
    <xf numFmtId="0" fontId="13" fillId="0" borderId="63" xfId="0" applyFont="1" applyBorder="1" applyAlignment="1">
      <alignment horizontal="center" vertical="center" wrapText="1" shrinkToFit="1"/>
    </xf>
    <xf numFmtId="0" fontId="14" fillId="0" borderId="68" xfId="0" applyFont="1" applyBorder="1" applyAlignment="1">
      <alignment horizontal="center" vertical="center"/>
    </xf>
    <xf numFmtId="0" fontId="12" fillId="0" borderId="74" xfId="0" applyFont="1" applyBorder="1" applyAlignment="1">
      <alignment horizontal="right"/>
    </xf>
    <xf numFmtId="0" fontId="12" fillId="0" borderId="75" xfId="0" applyFont="1" applyBorder="1" applyAlignment="1">
      <alignment horizontal="center" vertical="center" wrapText="1" shrinkToFit="1"/>
    </xf>
    <xf numFmtId="0" fontId="12" fillId="0" borderId="76" xfId="0" applyFont="1" applyBorder="1" applyAlignment="1">
      <alignment horizontal="center" vertical="center" wrapText="1" shrinkToFit="1"/>
    </xf>
    <xf numFmtId="0" fontId="12" fillId="0" borderId="77" xfId="0" applyFont="1" applyBorder="1" applyAlignment="1">
      <alignment horizontal="center" vertical="center" wrapText="1" shrinkToFit="1"/>
    </xf>
    <xf numFmtId="0" fontId="12" fillId="0" borderId="78" xfId="0" applyFont="1" applyBorder="1" applyAlignment="1">
      <alignment horizontal="center" vertical="center" wrapText="1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80" xfId="0" applyFont="1" applyBorder="1" applyAlignment="1">
      <alignment/>
    </xf>
    <xf numFmtId="0" fontId="12" fillId="0" borderId="8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 shrinkToFit="1"/>
    </xf>
    <xf numFmtId="0" fontId="14" fillId="0" borderId="23" xfId="0" applyFont="1" applyBorder="1" applyAlignment="1">
      <alignment horizontal="center" vertical="center" wrapText="1" shrinkToFit="1"/>
    </xf>
    <xf numFmtId="0" fontId="14" fillId="0" borderId="57" xfId="0" applyFont="1" applyBorder="1" applyAlignment="1">
      <alignment horizontal="center" vertical="center" wrapText="1" shrinkToFit="1"/>
    </xf>
    <xf numFmtId="0" fontId="14" fillId="0" borderId="58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14" fillId="0" borderId="8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 shrinkToFit="1"/>
    </xf>
    <xf numFmtId="0" fontId="14" fillId="0" borderId="83" xfId="0" applyFont="1" applyBorder="1" applyAlignment="1">
      <alignment horizontal="center" vertical="center" wrapText="1" shrinkToFit="1"/>
    </xf>
    <xf numFmtId="0" fontId="14" fillId="0" borderId="51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center" vertical="center" wrapText="1" shrinkToFit="1"/>
    </xf>
    <xf numFmtId="0" fontId="14" fillId="0" borderId="82" xfId="0" applyFont="1" applyBorder="1" applyAlignment="1">
      <alignment horizontal="center" vertical="center" wrapText="1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 shrinkToFit="1"/>
    </xf>
    <xf numFmtId="0" fontId="14" fillId="0" borderId="26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73" xfId="0" applyFont="1" applyBorder="1" applyAlignment="1">
      <alignment horizontal="center" vertical="center" wrapText="1" shrinkToFit="1"/>
    </xf>
    <xf numFmtId="0" fontId="14" fillId="0" borderId="69" xfId="0" applyFont="1" applyBorder="1" applyAlignment="1">
      <alignment horizontal="center" vertical="center" wrapText="1" shrinkToFit="1"/>
    </xf>
    <xf numFmtId="0" fontId="14" fillId="0" borderId="70" xfId="0" applyFont="1" applyBorder="1" applyAlignment="1">
      <alignment horizontal="center" vertical="center" wrapText="1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69" xfId="0" applyFont="1" applyFill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 shrinkToFit="1"/>
    </xf>
    <xf numFmtId="0" fontId="13" fillId="0" borderId="67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85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1" fontId="12" fillId="0" borderId="25" xfId="0" applyNumberFormat="1" applyFont="1" applyFill="1" applyBorder="1" applyAlignment="1">
      <alignment horizontal="center" vertical="center" wrapText="1" shrinkToFit="1"/>
    </xf>
    <xf numFmtId="1" fontId="12" fillId="0" borderId="26" xfId="0" applyNumberFormat="1" applyFont="1" applyFill="1" applyBorder="1" applyAlignment="1">
      <alignment horizontal="center" vertical="center" wrapText="1" shrinkToFit="1"/>
    </xf>
    <xf numFmtId="1" fontId="12" fillId="0" borderId="44" xfId="0" applyNumberFormat="1" applyFont="1" applyBorder="1" applyAlignment="1">
      <alignment horizontal="center" vertical="center" wrapText="1" shrinkToFit="1"/>
    </xf>
    <xf numFmtId="1" fontId="12" fillId="0" borderId="25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top"/>
    </xf>
    <xf numFmtId="0" fontId="12" fillId="0" borderId="67" xfId="0" applyFont="1" applyFill="1" applyBorder="1" applyAlignment="1">
      <alignment horizontal="center" vertical="top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51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83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1" fontId="34" fillId="0" borderId="0" xfId="0" applyNumberFormat="1" applyFont="1" applyAlignment="1">
      <alignment horizontal="center"/>
    </xf>
    <xf numFmtId="199" fontId="34" fillId="0" borderId="0" xfId="0" applyNumberFormat="1" applyFont="1" applyAlignment="1">
      <alignment horizontal="center"/>
    </xf>
    <xf numFmtId="4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vertical="justify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6" fillId="0" borderId="0" xfId="0" applyNumberFormat="1" applyFont="1" applyBorder="1" applyAlignment="1">
      <alignment horizontal="left" vertical="justify"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12" fillId="0" borderId="12" xfId="0" applyNumberFormat="1" applyFont="1" applyBorder="1" applyAlignment="1" applyProtection="1">
      <alignment horizontal="left" vertical="justify"/>
      <protection/>
    </xf>
    <xf numFmtId="49" fontId="12" fillId="0" borderId="12" xfId="0" applyNumberFormat="1" applyFont="1" applyBorder="1" applyAlignment="1" applyProtection="1">
      <alignment horizontal="center" vertical="justify"/>
      <protection/>
    </xf>
    <xf numFmtId="0" fontId="14" fillId="0" borderId="12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2" fillId="0" borderId="0" xfId="0" applyNumberFormat="1" applyFont="1" applyBorder="1" applyAlignment="1" applyProtection="1">
      <alignment horizontal="right"/>
      <protection/>
    </xf>
    <xf numFmtId="0" fontId="14" fillId="0" borderId="12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/>
    </xf>
    <xf numFmtId="49" fontId="12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Alignment="1">
      <alignment vertical="top"/>
    </xf>
    <xf numFmtId="49" fontId="12" fillId="0" borderId="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81" xfId="0" applyFont="1" applyBorder="1" applyAlignment="1">
      <alignment horizontal="right" vertical="center"/>
    </xf>
    <xf numFmtId="0" fontId="12" fillId="0" borderId="86" xfId="0" applyFont="1" applyBorder="1" applyAlignment="1">
      <alignment horizontal="right" vertical="center"/>
    </xf>
    <xf numFmtId="0" fontId="14" fillId="0" borderId="5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87" xfId="0" applyFont="1" applyBorder="1" applyAlignment="1">
      <alignment horizontal="left" vertical="center" wrapText="1"/>
    </xf>
    <xf numFmtId="0" fontId="14" fillId="0" borderId="59" xfId="0" applyNumberFormat="1" applyFont="1" applyBorder="1" applyAlignment="1">
      <alignment horizontal="left" vertical="center" wrapText="1" shrinkToFit="1"/>
    </xf>
    <xf numFmtId="0" fontId="14" fillId="0" borderId="13" xfId="0" applyNumberFormat="1" applyFont="1" applyBorder="1" applyAlignment="1">
      <alignment horizontal="left" vertical="center" wrapText="1" shrinkToFit="1"/>
    </xf>
    <xf numFmtId="0" fontId="12" fillId="0" borderId="23" xfId="0" applyFont="1" applyBorder="1" applyAlignment="1">
      <alignment horizontal="left" vertical="center"/>
    </xf>
    <xf numFmtId="0" fontId="13" fillId="0" borderId="81" xfId="0" applyFont="1" applyBorder="1" applyAlignment="1">
      <alignment horizontal="left" vertical="center"/>
    </xf>
    <xf numFmtId="0" fontId="13" fillId="0" borderId="8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 shrinkToFit="1"/>
    </xf>
    <xf numFmtId="0" fontId="12" fillId="0" borderId="81" xfId="0" applyFont="1" applyBorder="1" applyAlignment="1">
      <alignment horizontal="left" vertical="center" wrapText="1" shrinkToFit="1"/>
    </xf>
    <xf numFmtId="0" fontId="14" fillId="0" borderId="58" xfId="0" applyFont="1" applyBorder="1" applyAlignment="1">
      <alignment horizontal="left" vertical="center" wrapText="1" shrinkToFit="1"/>
    </xf>
    <xf numFmtId="0" fontId="15" fillId="0" borderId="86" xfId="0" applyFont="1" applyBorder="1" applyAlignment="1">
      <alignment horizontal="left" vertical="center" wrapText="1" shrinkToFit="1"/>
    </xf>
    <xf numFmtId="0" fontId="14" fillId="0" borderId="23" xfId="0" applyFont="1" applyBorder="1" applyAlignment="1">
      <alignment horizontal="left" vertical="center"/>
    </xf>
    <xf numFmtId="0" fontId="14" fillId="0" borderId="81" xfId="0" applyFont="1" applyBorder="1" applyAlignment="1">
      <alignment horizontal="left" vertical="center"/>
    </xf>
    <xf numFmtId="0" fontId="14" fillId="0" borderId="8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 wrapText="1" shrinkToFit="1"/>
    </xf>
    <xf numFmtId="0" fontId="14" fillId="0" borderId="48" xfId="0" applyFont="1" applyBorder="1" applyAlignment="1">
      <alignment horizontal="left" vertical="center" wrapText="1" shrinkToFit="1"/>
    </xf>
    <xf numFmtId="0" fontId="14" fillId="0" borderId="88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 wrapText="1" shrinkToFit="1"/>
    </xf>
    <xf numFmtId="0" fontId="14" fillId="0" borderId="81" xfId="0" applyFont="1" applyBorder="1" applyAlignment="1">
      <alignment horizontal="left" vertical="center" wrapText="1" shrinkToFit="1"/>
    </xf>
    <xf numFmtId="0" fontId="14" fillId="0" borderId="23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left" vertical="center" wrapText="1"/>
    </xf>
    <xf numFmtId="0" fontId="15" fillId="0" borderId="86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 wrapText="1" shrinkToFit="1"/>
    </xf>
    <xf numFmtId="0" fontId="15" fillId="0" borderId="86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 shrinkToFit="1"/>
    </xf>
    <xf numFmtId="0" fontId="14" fillId="0" borderId="88" xfId="0" applyFont="1" applyBorder="1" applyAlignment="1">
      <alignment horizontal="left" vertical="center" wrapText="1" shrinkToFit="1"/>
    </xf>
    <xf numFmtId="0" fontId="14" fillId="0" borderId="50" xfId="0" applyFont="1" applyBorder="1" applyAlignment="1">
      <alignment horizontal="left" vertical="center" wrapText="1" shrinkToFit="1"/>
    </xf>
    <xf numFmtId="0" fontId="14" fillId="0" borderId="83" xfId="0" applyFont="1" applyBorder="1" applyAlignment="1">
      <alignment horizontal="center" vertical="center" wrapText="1" shrinkToFit="1"/>
    </xf>
    <xf numFmtId="0" fontId="15" fillId="0" borderId="89" xfId="0" applyFont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59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wrapText="1" shrinkToFit="1"/>
    </xf>
    <xf numFmtId="0" fontId="14" fillId="0" borderId="59" xfId="0" applyNumberFormat="1" applyFont="1" applyBorder="1" applyAlignment="1">
      <alignment horizontal="left" vertical="center" wrapText="1" shrinkToFit="1"/>
    </xf>
    <xf numFmtId="0" fontId="14" fillId="0" borderId="13" xfId="0" applyNumberFormat="1" applyFont="1" applyBorder="1" applyAlignment="1">
      <alignment horizontal="left" vertical="center" wrapText="1" shrinkToFit="1"/>
    </xf>
    <xf numFmtId="0" fontId="12" fillId="0" borderId="74" xfId="0" applyFont="1" applyBorder="1" applyAlignment="1">
      <alignment horizontal="right" vertical="center" wrapText="1" shrinkToFit="1"/>
    </xf>
    <xf numFmtId="0" fontId="12" fillId="0" borderId="81" xfId="0" applyFont="1" applyBorder="1" applyAlignment="1">
      <alignment horizontal="right" vertical="center" wrapText="1" shrinkToFit="1"/>
    </xf>
    <xf numFmtId="0" fontId="12" fillId="0" borderId="86" xfId="0" applyFont="1" applyBorder="1" applyAlignment="1">
      <alignment horizontal="right" vertical="center" wrapText="1" shrinkToFit="1"/>
    </xf>
    <xf numFmtId="0" fontId="12" fillId="0" borderId="58" xfId="0" applyFont="1" applyBorder="1" applyAlignment="1">
      <alignment horizontal="center" vertical="center" wrapText="1" shrinkToFit="1"/>
    </xf>
    <xf numFmtId="0" fontId="12" fillId="0" borderId="81" xfId="0" applyFont="1" applyBorder="1" applyAlignment="1">
      <alignment horizontal="center" vertical="center" wrapText="1" shrinkToFit="1"/>
    </xf>
    <xf numFmtId="0" fontId="12" fillId="0" borderId="86" xfId="0" applyFont="1" applyBorder="1" applyAlignment="1">
      <alignment horizontal="center" vertical="center" wrapText="1" shrinkToFit="1"/>
    </xf>
    <xf numFmtId="0" fontId="14" fillId="0" borderId="88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justify"/>
    </xf>
    <xf numFmtId="0" fontId="12" fillId="0" borderId="8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62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63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67" xfId="0" applyNumberFormat="1" applyFont="1" applyFill="1" applyBorder="1" applyAlignment="1">
      <alignment horizontal="center" vertical="center"/>
    </xf>
    <xf numFmtId="0" fontId="12" fillId="0" borderId="75" xfId="0" applyNumberFormat="1" applyFont="1" applyFill="1" applyBorder="1" applyAlignment="1">
      <alignment horizontal="center" vertical="center"/>
    </xf>
    <xf numFmtId="0" fontId="12" fillId="0" borderId="74" xfId="0" applyNumberFormat="1" applyFont="1" applyFill="1" applyBorder="1" applyAlignment="1">
      <alignment horizontal="center" vertical="center"/>
    </xf>
    <xf numFmtId="0" fontId="12" fillId="0" borderId="90" xfId="0" applyNumberFormat="1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63" xfId="0" applyFont="1" applyBorder="1" applyAlignment="1">
      <alignment horizontal="center" vertical="center" wrapText="1" shrinkToFit="1"/>
    </xf>
    <xf numFmtId="0" fontId="14" fillId="0" borderId="75" xfId="0" applyFont="1" applyBorder="1" applyAlignment="1">
      <alignment horizontal="center" vertical="center" wrapText="1" shrinkToFit="1"/>
    </xf>
    <xf numFmtId="0" fontId="14" fillId="0" borderId="74" xfId="0" applyFont="1" applyBorder="1" applyAlignment="1">
      <alignment horizontal="center" vertical="center" wrapText="1" shrinkToFit="1"/>
    </xf>
    <xf numFmtId="0" fontId="14" fillId="0" borderId="90" xfId="0" applyFont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left" vertical="center" wrapText="1" shrinkToFit="1"/>
    </xf>
    <xf numFmtId="0" fontId="13" fillId="0" borderId="63" xfId="0" applyFont="1" applyBorder="1" applyAlignment="1">
      <alignment horizontal="left" vertical="center" wrapText="1" shrinkToFit="1"/>
    </xf>
    <xf numFmtId="0" fontId="12" fillId="0" borderId="74" xfId="0" applyFont="1" applyFill="1" applyBorder="1" applyAlignment="1">
      <alignment horizontal="right" vertical="center" wrapText="1" shrinkToFit="1"/>
    </xf>
    <xf numFmtId="0" fontId="12" fillId="0" borderId="81" xfId="0" applyFont="1" applyFill="1" applyBorder="1" applyAlignment="1">
      <alignment horizontal="right" vertical="center" wrapText="1" shrinkToFit="1"/>
    </xf>
    <xf numFmtId="0" fontId="12" fillId="0" borderId="86" xfId="0" applyFont="1" applyFill="1" applyBorder="1" applyAlignment="1">
      <alignment horizontal="right" vertical="center" wrapText="1" shrinkToFit="1"/>
    </xf>
    <xf numFmtId="0" fontId="12" fillId="0" borderId="58" xfId="0" applyFont="1" applyFill="1" applyBorder="1" applyAlignment="1">
      <alignment horizontal="right" vertical="center" wrapText="1" shrinkToFit="1"/>
    </xf>
    <xf numFmtId="0" fontId="12" fillId="0" borderId="58" xfId="0" applyFont="1" applyFill="1" applyBorder="1" applyAlignment="1">
      <alignment horizontal="right" vertical="center" shrinkToFit="1"/>
    </xf>
    <xf numFmtId="0" fontId="12" fillId="0" borderId="81" xfId="0" applyFont="1" applyFill="1" applyBorder="1" applyAlignment="1">
      <alignment horizontal="right" vertical="center" shrinkToFit="1"/>
    </xf>
    <xf numFmtId="0" fontId="12" fillId="0" borderId="86" xfId="0" applyFont="1" applyFill="1" applyBorder="1" applyAlignment="1">
      <alignment horizontal="right" vertical="center" shrinkToFit="1"/>
    </xf>
    <xf numFmtId="0" fontId="14" fillId="0" borderId="5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87" xfId="0" applyFont="1" applyBorder="1" applyAlignment="1">
      <alignment horizontal="left" vertical="center" wrapText="1"/>
    </xf>
    <xf numFmtId="0" fontId="14" fillId="0" borderId="87" xfId="0" applyFont="1" applyBorder="1" applyAlignment="1">
      <alignment horizontal="left" vertical="center" wrapText="1" shrinkToFit="1"/>
    </xf>
    <xf numFmtId="0" fontId="15" fillId="0" borderId="13" xfId="0" applyFont="1" applyBorder="1" applyAlignment="1">
      <alignment horizontal="left" vertical="center" wrapText="1"/>
    </xf>
    <xf numFmtId="0" fontId="15" fillId="0" borderId="87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48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5" fillId="0" borderId="29" xfId="0" applyFont="1" applyBorder="1" applyAlignment="1">
      <alignment vertical="center" wrapText="1" shrinkToFit="1"/>
    </xf>
    <xf numFmtId="0" fontId="12" fillId="0" borderId="6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  <xf numFmtId="0" fontId="12" fillId="0" borderId="70" xfId="0" applyFont="1" applyBorder="1" applyAlignment="1">
      <alignment horizontal="center" vertical="center" wrapText="1" shrinkToFit="1"/>
    </xf>
    <xf numFmtId="0" fontId="13" fillId="0" borderId="63" xfId="0" applyFont="1" applyBorder="1" applyAlignment="1">
      <alignment horizontal="center" vertical="center" wrapText="1" shrinkToFit="1"/>
    </xf>
    <xf numFmtId="0" fontId="14" fillId="0" borderId="55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 shrinkToFit="1"/>
    </xf>
    <xf numFmtId="0" fontId="12" fillId="0" borderId="6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67" xfId="0" applyFont="1" applyBorder="1" applyAlignment="1">
      <alignment horizontal="center" vertical="center" wrapText="1" shrinkToFit="1"/>
    </xf>
    <xf numFmtId="0" fontId="12" fillId="0" borderId="81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left" vertical="center" wrapText="1" shrinkToFit="1"/>
    </xf>
    <xf numFmtId="0" fontId="12" fillId="33" borderId="15" xfId="0" applyFont="1" applyFill="1" applyBorder="1" applyAlignment="1">
      <alignment horizontal="left" vertical="center" wrapText="1" shrinkToFit="1"/>
    </xf>
    <xf numFmtId="0" fontId="13" fillId="0" borderId="86" xfId="0" applyFont="1" applyBorder="1" applyAlignment="1">
      <alignment horizontal="center" vertical="center" wrapText="1" shrinkToFit="1"/>
    </xf>
    <xf numFmtId="0" fontId="12" fillId="0" borderId="75" xfId="0" applyFont="1" applyBorder="1" applyAlignment="1">
      <alignment horizontal="right"/>
    </xf>
    <xf numFmtId="0" fontId="12" fillId="0" borderId="74" xfId="0" applyFont="1" applyBorder="1" applyAlignment="1">
      <alignment horizontal="right"/>
    </xf>
    <xf numFmtId="0" fontId="12" fillId="0" borderId="81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4" fillId="0" borderId="4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NumberFormat="1" applyFont="1" applyBorder="1" applyAlignment="1">
      <alignment horizontal="left" vertical="center" wrapText="1" shrinkToFit="1"/>
    </xf>
    <xf numFmtId="0" fontId="14" fillId="0" borderId="48" xfId="0" applyNumberFormat="1" applyFont="1" applyBorder="1" applyAlignment="1">
      <alignment horizontal="left" vertical="center" wrapText="1" shrinkToFit="1"/>
    </xf>
    <xf numFmtId="0" fontId="14" fillId="0" borderId="33" xfId="0" applyNumberFormat="1" applyFont="1" applyBorder="1" applyAlignment="1">
      <alignment horizontal="left" vertical="center" wrapText="1" shrinkToFi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14" fillId="0" borderId="34" xfId="0" applyNumberFormat="1" applyFont="1" applyFill="1" applyBorder="1" applyAlignment="1">
      <alignment horizontal="left" vertical="center" wrapText="1" shrinkToFit="1"/>
    </xf>
    <xf numFmtId="0" fontId="14" fillId="0" borderId="48" xfId="0" applyNumberFormat="1" applyFont="1" applyFill="1" applyBorder="1" applyAlignment="1">
      <alignment horizontal="left" vertical="center" wrapText="1" shrinkToFit="1"/>
    </xf>
    <xf numFmtId="0" fontId="14" fillId="0" borderId="33" xfId="0" applyNumberFormat="1" applyFont="1" applyFill="1" applyBorder="1" applyAlignment="1">
      <alignment horizontal="left" vertical="center" wrapText="1" shrinkToFit="1"/>
    </xf>
    <xf numFmtId="0" fontId="12" fillId="0" borderId="32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8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textRotation="90"/>
    </xf>
    <xf numFmtId="49" fontId="12" fillId="0" borderId="17" xfId="0" applyNumberFormat="1" applyFont="1" applyFill="1" applyBorder="1" applyAlignment="1">
      <alignment horizontal="center" vertical="center" textRotation="90"/>
    </xf>
    <xf numFmtId="49" fontId="12" fillId="0" borderId="18" xfId="0" applyNumberFormat="1" applyFont="1" applyFill="1" applyBorder="1" applyAlignment="1">
      <alignment horizontal="center" vertical="center" textRotation="90" wrapText="1"/>
    </xf>
    <xf numFmtId="49" fontId="12" fillId="0" borderId="17" xfId="0" applyNumberFormat="1" applyFont="1" applyFill="1" applyBorder="1" applyAlignment="1">
      <alignment horizontal="center" vertical="center" textRotation="90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textRotation="90" wrapText="1"/>
    </xf>
    <xf numFmtId="0" fontId="12" fillId="0" borderId="0" xfId="0" applyNumberFormat="1" applyFont="1" applyFill="1" applyBorder="1" applyAlignment="1">
      <alignment horizontal="center" vertical="center" textRotation="90" wrapText="1"/>
    </xf>
    <xf numFmtId="0" fontId="12" fillId="0" borderId="85" xfId="0" applyNumberFormat="1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horizontal="center" vertical="center" textRotation="90" wrapText="1"/>
    </xf>
    <xf numFmtId="49" fontId="12" fillId="0" borderId="85" xfId="0" applyNumberFormat="1" applyFont="1" applyFill="1" applyBorder="1" applyAlignment="1">
      <alignment horizontal="center" vertical="center" textRotation="90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 textRotation="90"/>
    </xf>
    <xf numFmtId="0" fontId="12" fillId="0" borderId="30" xfId="0" applyNumberFormat="1" applyFont="1" applyFill="1" applyBorder="1" applyAlignment="1">
      <alignment horizontal="center" vertical="center" textRotation="90"/>
    </xf>
    <xf numFmtId="0" fontId="12" fillId="0" borderId="20" xfId="0" applyNumberFormat="1" applyFont="1" applyFill="1" applyBorder="1" applyAlignment="1">
      <alignment horizontal="center" vertical="center" textRotation="90" wrapText="1"/>
    </xf>
    <xf numFmtId="0" fontId="12" fillId="0" borderId="31" xfId="0" applyNumberFormat="1" applyFont="1" applyFill="1" applyBorder="1" applyAlignment="1">
      <alignment horizontal="center" vertical="center" textRotation="90" wrapText="1"/>
    </xf>
    <xf numFmtId="0" fontId="12" fillId="0" borderId="66" xfId="0" applyNumberFormat="1" applyFont="1" applyFill="1" applyBorder="1" applyAlignment="1">
      <alignment horizontal="center" vertical="center" textRotation="90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0" fontId="12" fillId="0" borderId="13" xfId="0" applyNumberFormat="1" applyFont="1" applyFill="1" applyBorder="1" applyAlignment="1">
      <alignment horizontal="center" vertical="top"/>
    </xf>
    <xf numFmtId="49" fontId="12" fillId="0" borderId="60" xfId="0" applyNumberFormat="1" applyFont="1" applyFill="1" applyBorder="1" applyAlignment="1">
      <alignment horizontal="center" vertical="center" textRotation="90" wrapText="1"/>
    </xf>
    <xf numFmtId="49" fontId="12" fillId="0" borderId="14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0" borderId="71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92" xfId="0" applyFont="1" applyFill="1" applyBorder="1" applyAlignment="1">
      <alignment horizontal="center" vertical="center" textRotation="90"/>
    </xf>
    <xf numFmtId="0" fontId="12" fillId="0" borderId="6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75" xfId="0" applyNumberFormat="1" applyFont="1" applyFill="1" applyBorder="1" applyAlignment="1">
      <alignment horizontal="center" vertical="center" wrapText="1"/>
    </xf>
    <xf numFmtId="0" fontId="12" fillId="0" borderId="74" xfId="0" applyNumberFormat="1" applyFont="1" applyFill="1" applyBorder="1" applyAlignment="1">
      <alignment horizontal="center" vertical="center" wrapText="1"/>
    </xf>
    <xf numFmtId="0" fontId="12" fillId="0" borderId="90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43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64" xfId="0" applyNumberFormat="1" applyFont="1" applyFill="1" applyBorder="1" applyAlignment="1">
      <alignment horizontal="center" vertical="center" textRotation="90" wrapText="1"/>
    </xf>
    <xf numFmtId="0" fontId="12" fillId="0" borderId="68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top"/>
    </xf>
    <xf numFmtId="0" fontId="14" fillId="0" borderId="88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89" xfId="0" applyFont="1" applyBorder="1" applyAlignment="1">
      <alignment horizontal="left" vertical="center" wrapText="1"/>
    </xf>
    <xf numFmtId="0" fontId="14" fillId="0" borderId="88" xfId="0" applyFont="1" applyBorder="1" applyAlignment="1">
      <alignment horizontal="left" vertical="center" wrapText="1" shrinkToFit="1"/>
    </xf>
    <xf numFmtId="0" fontId="14" fillId="0" borderId="50" xfId="0" applyFont="1" applyBorder="1" applyAlignment="1">
      <alignment horizontal="left" vertical="center" wrapText="1" shrinkToFit="1"/>
    </xf>
    <xf numFmtId="0" fontId="14" fillId="0" borderId="89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1047750</xdr:colOff>
      <xdr:row>0</xdr:row>
      <xdr:rowOff>209550</xdr:rowOff>
    </xdr:from>
    <xdr:to>
      <xdr:col>20</xdr:col>
      <xdr:colOff>800100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09550"/>
          <a:ext cx="29622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9"/>
  <sheetViews>
    <sheetView tabSelected="1" zoomScale="25" zoomScaleNormal="25" zoomScaleSheetLayoutView="25" zoomScalePageLayoutView="0" workbookViewId="0" topLeftCell="X61">
      <selection activeCell="U1" sqref="U1:AX1"/>
    </sheetView>
  </sheetViews>
  <sheetFormatPr defaultColWidth="10.125" defaultRowHeight="12.75"/>
  <cols>
    <col min="1" max="1" width="27.625" style="1" customWidth="1"/>
    <col min="2" max="2" width="23.00390625" style="1" customWidth="1"/>
    <col min="3" max="19" width="6.375" style="1" hidden="1" customWidth="1"/>
    <col min="20" max="20" width="42.125" style="1" customWidth="1"/>
    <col min="21" max="21" width="117.375" style="3" customWidth="1"/>
    <col min="22" max="22" width="62.375" style="4" customWidth="1"/>
    <col min="23" max="23" width="21.375" style="14" customWidth="1"/>
    <col min="24" max="24" width="32.75390625" style="6" customWidth="1"/>
    <col min="25" max="26" width="12.625" style="6" customWidth="1"/>
    <col min="27" max="27" width="82.375" style="6" customWidth="1"/>
    <col min="28" max="28" width="36.75390625" style="6" customWidth="1"/>
    <col min="29" max="29" width="24.375" style="6" customWidth="1"/>
    <col min="30" max="30" width="8.00390625" style="7" hidden="1" customWidth="1"/>
    <col min="31" max="31" width="26.00390625" style="7" customWidth="1"/>
    <col min="32" max="32" width="33.75390625" style="7" customWidth="1"/>
    <col min="33" max="33" width="27.125" style="7" customWidth="1"/>
    <col min="34" max="34" width="22.375" style="7" customWidth="1"/>
    <col min="35" max="35" width="20.75390625" style="7" customWidth="1"/>
    <col min="36" max="36" width="22.50390625" style="7" customWidth="1"/>
    <col min="37" max="37" width="17.00390625" style="7" customWidth="1"/>
    <col min="38" max="38" width="22.75390625" style="7" customWidth="1"/>
    <col min="39" max="39" width="17.625" style="7" customWidth="1"/>
    <col min="40" max="40" width="23.50390625" style="7" customWidth="1"/>
    <col min="41" max="41" width="25.625" style="7" customWidth="1"/>
    <col min="42" max="42" width="21.50390625" style="1" customWidth="1"/>
    <col min="43" max="43" width="20.50390625" style="1" customWidth="1"/>
    <col min="44" max="44" width="22.75390625" style="1" customWidth="1"/>
    <col min="45" max="45" width="20.75390625" style="1" customWidth="1"/>
    <col min="46" max="46" width="20.625" style="1" customWidth="1"/>
    <col min="47" max="47" width="23.00390625" style="1" customWidth="1"/>
    <col min="48" max="48" width="21.00390625" style="1" customWidth="1"/>
    <col min="49" max="49" width="18.50390625" style="1" customWidth="1"/>
    <col min="50" max="50" width="24.375" style="1" customWidth="1"/>
    <col min="51" max="51" width="24.00390625" style="1" customWidth="1"/>
    <col min="52" max="52" width="22.125" style="1" customWidth="1"/>
    <col min="53" max="53" width="23.00390625" style="1" customWidth="1"/>
    <col min="54" max="54" width="21.75390625" style="1" customWidth="1"/>
    <col min="55" max="55" width="23.375" style="1" customWidth="1"/>
    <col min="56" max="56" width="21.625" style="1" customWidth="1"/>
    <col min="57" max="57" width="24.75390625" style="1" customWidth="1"/>
    <col min="58" max="58" width="8.375" style="1" customWidth="1"/>
    <col min="59" max="59" width="10.125" style="1" customWidth="1"/>
    <col min="60" max="60" width="1.12109375" style="1" customWidth="1"/>
    <col min="61" max="16384" width="10.125" style="1" customWidth="1"/>
  </cols>
  <sheetData>
    <row r="1" spans="1:58" ht="102.75" customHeight="1">
      <c r="A1" s="2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46" t="s">
        <v>45</v>
      </c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59"/>
      <c r="AZ1" s="59"/>
      <c r="BA1" s="59"/>
      <c r="BB1" s="29"/>
      <c r="BC1" s="29"/>
      <c r="BD1" s="29"/>
      <c r="BE1" s="29"/>
      <c r="BF1" s="50"/>
    </row>
    <row r="2" spans="1:58" ht="52.5" customHeight="1">
      <c r="A2" s="29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  <c r="AM2" s="647"/>
      <c r="AN2" s="647"/>
      <c r="AO2" s="647"/>
      <c r="AP2" s="647"/>
      <c r="AQ2" s="647"/>
      <c r="AR2" s="647"/>
      <c r="AS2" s="647"/>
      <c r="AT2" s="647"/>
      <c r="AU2" s="647"/>
      <c r="AV2" s="647"/>
      <c r="AW2" s="647"/>
      <c r="AX2" s="647"/>
      <c r="AY2" s="647"/>
      <c r="AZ2" s="647"/>
      <c r="BA2" s="647"/>
      <c r="BB2" s="29"/>
      <c r="BC2" s="29"/>
      <c r="BD2" s="29"/>
      <c r="BE2" s="29"/>
      <c r="BF2" s="50"/>
    </row>
    <row r="3" spans="1:58" ht="68.25" customHeight="1">
      <c r="A3" s="29"/>
      <c r="B3" s="648" t="s">
        <v>121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  <c r="AM3" s="648"/>
      <c r="AN3" s="648"/>
      <c r="AO3" s="648"/>
      <c r="AP3" s="648"/>
      <c r="AQ3" s="648"/>
      <c r="AR3" s="648"/>
      <c r="AS3" s="648"/>
      <c r="AT3" s="648"/>
      <c r="AU3" s="648"/>
      <c r="AV3" s="648"/>
      <c r="AW3" s="648"/>
      <c r="AX3" s="648"/>
      <c r="AY3" s="648"/>
      <c r="AZ3" s="648"/>
      <c r="BA3" s="648"/>
      <c r="BB3" s="29"/>
      <c r="BC3" s="29"/>
      <c r="BD3" s="29"/>
      <c r="BE3" s="29"/>
      <c r="BF3" s="50"/>
    </row>
    <row r="4" spans="1:58" ht="48.75" customHeight="1">
      <c r="A4" s="29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649" t="s">
        <v>40</v>
      </c>
      <c r="U4" s="649"/>
      <c r="V4" s="58"/>
      <c r="W4" s="58"/>
      <c r="X4" s="634" t="s">
        <v>89</v>
      </c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29"/>
      <c r="BC4" s="29"/>
      <c r="BD4" s="29"/>
      <c r="BE4" s="29"/>
      <c r="BF4" s="50"/>
    </row>
    <row r="5" spans="1:58" ht="149.25" customHeight="1">
      <c r="A5" s="29"/>
      <c r="B5" s="633" t="s">
        <v>57</v>
      </c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35"/>
      <c r="X5" s="634" t="s">
        <v>79</v>
      </c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36"/>
      <c r="AS5" s="37"/>
      <c r="AT5" s="37"/>
      <c r="AU5" s="635" t="s">
        <v>0</v>
      </c>
      <c r="AV5" s="635"/>
      <c r="AW5" s="635"/>
      <c r="AX5" s="635"/>
      <c r="AY5" s="635"/>
      <c r="AZ5" s="636" t="s">
        <v>62</v>
      </c>
      <c r="BA5" s="636"/>
      <c r="BB5" s="636"/>
      <c r="BC5" s="636"/>
      <c r="BD5" s="636"/>
      <c r="BE5" s="62"/>
      <c r="BF5" s="50"/>
    </row>
    <row r="6" spans="1:58" ht="117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8"/>
      <c r="V6" s="39"/>
      <c r="W6" s="637" t="s">
        <v>43</v>
      </c>
      <c r="X6" s="637"/>
      <c r="Y6" s="637"/>
      <c r="Z6" s="637"/>
      <c r="AA6" s="637"/>
      <c r="AB6" s="637"/>
      <c r="AC6" s="40" t="s">
        <v>1</v>
      </c>
      <c r="AD6" s="638" t="s">
        <v>59</v>
      </c>
      <c r="AE6" s="638"/>
      <c r="AF6" s="638"/>
      <c r="AG6" s="638"/>
      <c r="AH6" s="638"/>
      <c r="AI6" s="638"/>
      <c r="AJ6" s="638"/>
      <c r="AK6" s="638"/>
      <c r="AL6" s="638"/>
      <c r="AM6" s="638"/>
      <c r="AN6" s="638"/>
      <c r="AO6" s="638"/>
      <c r="AP6" s="638"/>
      <c r="AQ6" s="638"/>
      <c r="AR6" s="638"/>
      <c r="AS6" s="638"/>
      <c r="AT6" s="41"/>
      <c r="AU6" s="30" t="s">
        <v>2</v>
      </c>
      <c r="AV6" s="42"/>
      <c r="AW6" s="42"/>
      <c r="AX6" s="42"/>
      <c r="AY6" s="27"/>
      <c r="AZ6" s="636" t="s">
        <v>54</v>
      </c>
      <c r="BA6" s="636"/>
      <c r="BB6" s="636"/>
      <c r="BC6" s="636"/>
      <c r="BD6" s="43"/>
      <c r="BE6" s="62"/>
      <c r="BF6" s="50"/>
    </row>
    <row r="7" spans="1:58" ht="111" customHeight="1">
      <c r="A7" s="625" t="s">
        <v>58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6" t="s">
        <v>61</v>
      </c>
      <c r="X7" s="626"/>
      <c r="Y7" s="626"/>
      <c r="Z7" s="626"/>
      <c r="AA7" s="626"/>
      <c r="AB7" s="626"/>
      <c r="AC7" s="40" t="s">
        <v>1</v>
      </c>
      <c r="AD7" s="44"/>
      <c r="AE7" s="627" t="s">
        <v>80</v>
      </c>
      <c r="AF7" s="627"/>
      <c r="AG7" s="627"/>
      <c r="AH7" s="627"/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41"/>
      <c r="AU7" s="45" t="s">
        <v>3</v>
      </c>
      <c r="AV7" s="27"/>
      <c r="AW7" s="27"/>
      <c r="AX7" s="27"/>
      <c r="AY7" s="27"/>
      <c r="AZ7" s="628" t="s">
        <v>63</v>
      </c>
      <c r="BA7" s="628"/>
      <c r="BB7" s="628"/>
      <c r="BC7" s="628"/>
      <c r="BD7" s="628"/>
      <c r="BE7" s="62"/>
      <c r="BF7" s="50"/>
    </row>
    <row r="8" spans="1:58" ht="13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629" t="s">
        <v>139</v>
      </c>
      <c r="U8" s="629"/>
      <c r="V8" s="629"/>
      <c r="W8" s="630" t="s">
        <v>42</v>
      </c>
      <c r="X8" s="630"/>
      <c r="Y8" s="630"/>
      <c r="Z8" s="630"/>
      <c r="AA8" s="630"/>
      <c r="AB8" s="630"/>
      <c r="AC8" s="40" t="s">
        <v>1</v>
      </c>
      <c r="AD8" s="631" t="s">
        <v>46</v>
      </c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41"/>
      <c r="AU8" s="45" t="s">
        <v>4</v>
      </c>
      <c r="AV8" s="45"/>
      <c r="AW8" s="45"/>
      <c r="AX8" s="45"/>
      <c r="AY8" s="45"/>
      <c r="AZ8" s="632" t="s">
        <v>68</v>
      </c>
      <c r="BA8" s="632"/>
      <c r="BB8" s="632"/>
      <c r="BC8" s="632"/>
      <c r="BD8" s="632"/>
      <c r="BE8" s="632"/>
      <c r="BF8" s="50"/>
    </row>
    <row r="9" spans="1:58" ht="7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8"/>
      <c r="V9" s="38"/>
      <c r="W9" s="599" t="s">
        <v>5</v>
      </c>
      <c r="X9" s="599"/>
      <c r="Y9" s="599"/>
      <c r="Z9" s="599"/>
      <c r="AA9" s="399"/>
      <c r="AB9" s="399"/>
      <c r="AC9" s="40" t="s">
        <v>1</v>
      </c>
      <c r="AD9" s="46"/>
      <c r="AE9" s="600" t="s">
        <v>60</v>
      </c>
      <c r="AF9" s="600"/>
      <c r="AG9" s="600"/>
      <c r="AH9" s="600"/>
      <c r="AI9" s="600"/>
      <c r="AJ9" s="600"/>
      <c r="AK9" s="600"/>
      <c r="AL9" s="600"/>
      <c r="AM9" s="600"/>
      <c r="AN9" s="600"/>
      <c r="AO9" s="600"/>
      <c r="AP9" s="600"/>
      <c r="AQ9" s="600"/>
      <c r="AR9" s="47"/>
      <c r="AS9" s="48"/>
      <c r="AT9" s="41"/>
      <c r="AU9" s="49"/>
      <c r="AV9" s="49"/>
      <c r="AW9" s="49"/>
      <c r="AX9" s="49"/>
      <c r="AY9" s="49"/>
      <c r="AZ9" s="49"/>
      <c r="BA9" s="49"/>
      <c r="BB9" s="26"/>
      <c r="BC9" s="26"/>
      <c r="BD9" s="26"/>
      <c r="BE9" s="29"/>
      <c r="BF9" s="50"/>
    </row>
    <row r="10" spans="1:58" ht="57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8"/>
      <c r="V10" s="38"/>
      <c r="W10" s="400"/>
      <c r="X10" s="31"/>
      <c r="Y10" s="31"/>
      <c r="Z10" s="31"/>
      <c r="AA10" s="401"/>
      <c r="AB10" s="32"/>
      <c r="AC10" s="32"/>
      <c r="AD10" s="32"/>
      <c r="AE10" s="32"/>
      <c r="AF10" s="32"/>
      <c r="AG10" s="32"/>
      <c r="AH10" s="32"/>
      <c r="AI10" s="32"/>
      <c r="AJ10" s="32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50"/>
    </row>
    <row r="11" spans="1:58" s="5" customFormat="1" ht="252.75" customHeight="1" thickBot="1">
      <c r="A11" s="51"/>
      <c r="B11" s="601" t="s">
        <v>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04" t="s">
        <v>56</v>
      </c>
      <c r="U11" s="605"/>
      <c r="V11" s="606"/>
      <c r="W11" s="610" t="s">
        <v>146</v>
      </c>
      <c r="X11" s="611"/>
      <c r="Y11" s="611"/>
      <c r="Z11" s="611"/>
      <c r="AA11" s="611"/>
      <c r="AB11" s="611"/>
      <c r="AC11" s="611"/>
      <c r="AD11" s="612"/>
      <c r="AE11" s="610" t="s">
        <v>8</v>
      </c>
      <c r="AF11" s="612"/>
      <c r="AG11" s="468" t="s">
        <v>9</v>
      </c>
      <c r="AH11" s="469"/>
      <c r="AI11" s="469"/>
      <c r="AJ11" s="469"/>
      <c r="AK11" s="469"/>
      <c r="AL11" s="469"/>
      <c r="AM11" s="469"/>
      <c r="AN11" s="469"/>
      <c r="AO11" s="623" t="s">
        <v>10</v>
      </c>
      <c r="AP11" s="583" t="s">
        <v>11</v>
      </c>
      <c r="AQ11" s="583"/>
      <c r="AR11" s="583"/>
      <c r="AS11" s="583"/>
      <c r="AT11" s="583"/>
      <c r="AU11" s="583"/>
      <c r="AV11" s="583"/>
      <c r="AW11" s="583"/>
      <c r="AX11" s="559" t="s">
        <v>47</v>
      </c>
      <c r="AY11" s="548"/>
      <c r="AZ11" s="548"/>
      <c r="BA11" s="548"/>
      <c r="BB11" s="548"/>
      <c r="BC11" s="548"/>
      <c r="BD11" s="548"/>
      <c r="BE11" s="549"/>
      <c r="BF11" s="64"/>
    </row>
    <row r="12" spans="1:58" s="5" customFormat="1" ht="69" customHeight="1">
      <c r="A12" s="51"/>
      <c r="B12" s="60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07"/>
      <c r="U12" s="608"/>
      <c r="V12" s="609"/>
      <c r="W12" s="613"/>
      <c r="X12" s="614"/>
      <c r="Y12" s="614"/>
      <c r="Z12" s="614"/>
      <c r="AA12" s="614"/>
      <c r="AB12" s="614"/>
      <c r="AC12" s="614"/>
      <c r="AD12" s="615"/>
      <c r="AE12" s="613"/>
      <c r="AF12" s="615"/>
      <c r="AG12" s="471"/>
      <c r="AH12" s="472"/>
      <c r="AI12" s="472"/>
      <c r="AJ12" s="472"/>
      <c r="AK12" s="472"/>
      <c r="AL12" s="472"/>
      <c r="AM12" s="472"/>
      <c r="AN12" s="472"/>
      <c r="AO12" s="624"/>
      <c r="AP12" s="584"/>
      <c r="AQ12" s="584"/>
      <c r="AR12" s="584"/>
      <c r="AS12" s="584"/>
      <c r="AT12" s="584"/>
      <c r="AU12" s="584"/>
      <c r="AV12" s="584"/>
      <c r="AW12" s="584"/>
      <c r="AX12" s="586" t="s">
        <v>138</v>
      </c>
      <c r="AY12" s="587"/>
      <c r="AZ12" s="587"/>
      <c r="BA12" s="587"/>
      <c r="BB12" s="587"/>
      <c r="BC12" s="587"/>
      <c r="BD12" s="587"/>
      <c r="BE12" s="588"/>
      <c r="BF12" s="67"/>
    </row>
    <row r="13" spans="1:58" s="5" customFormat="1" ht="96.75" customHeight="1">
      <c r="A13" s="51"/>
      <c r="B13" s="60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07"/>
      <c r="U13" s="608"/>
      <c r="V13" s="609"/>
      <c r="W13" s="613"/>
      <c r="X13" s="614"/>
      <c r="Y13" s="614"/>
      <c r="Z13" s="614"/>
      <c r="AA13" s="614"/>
      <c r="AB13" s="614"/>
      <c r="AC13" s="614"/>
      <c r="AD13" s="615"/>
      <c r="AE13" s="619"/>
      <c r="AF13" s="620"/>
      <c r="AG13" s="621"/>
      <c r="AH13" s="622"/>
      <c r="AI13" s="622"/>
      <c r="AJ13" s="622"/>
      <c r="AK13" s="622"/>
      <c r="AL13" s="622"/>
      <c r="AM13" s="622"/>
      <c r="AN13" s="622"/>
      <c r="AO13" s="624"/>
      <c r="AP13" s="585"/>
      <c r="AQ13" s="585"/>
      <c r="AR13" s="585"/>
      <c r="AS13" s="585"/>
      <c r="AT13" s="585"/>
      <c r="AU13" s="585"/>
      <c r="AV13" s="585"/>
      <c r="AW13" s="585"/>
      <c r="AX13" s="458" t="s">
        <v>123</v>
      </c>
      <c r="AY13" s="459"/>
      <c r="AZ13" s="459"/>
      <c r="BA13" s="459"/>
      <c r="BB13" s="459"/>
      <c r="BC13" s="459"/>
      <c r="BD13" s="459"/>
      <c r="BE13" s="460"/>
      <c r="BF13" s="68"/>
    </row>
    <row r="14" spans="1:58" s="5" customFormat="1" ht="91.5" customHeight="1" thickBot="1">
      <c r="A14" s="51"/>
      <c r="B14" s="602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07"/>
      <c r="U14" s="608"/>
      <c r="V14" s="609"/>
      <c r="W14" s="613"/>
      <c r="X14" s="614"/>
      <c r="Y14" s="614"/>
      <c r="Z14" s="614"/>
      <c r="AA14" s="614"/>
      <c r="AB14" s="614"/>
      <c r="AC14" s="614"/>
      <c r="AD14" s="615"/>
      <c r="AE14" s="589" t="s">
        <v>12</v>
      </c>
      <c r="AF14" s="591" t="s">
        <v>13</v>
      </c>
      <c r="AG14" s="589" t="s">
        <v>14</v>
      </c>
      <c r="AH14" s="594" t="s">
        <v>15</v>
      </c>
      <c r="AI14" s="595"/>
      <c r="AJ14" s="595"/>
      <c r="AK14" s="595"/>
      <c r="AL14" s="595"/>
      <c r="AM14" s="595"/>
      <c r="AN14" s="596"/>
      <c r="AO14" s="624"/>
      <c r="AP14" s="597" t="s">
        <v>16</v>
      </c>
      <c r="AQ14" s="564" t="s">
        <v>17</v>
      </c>
      <c r="AR14" s="564" t="s">
        <v>18</v>
      </c>
      <c r="AS14" s="562" t="s">
        <v>19</v>
      </c>
      <c r="AT14" s="562" t="s">
        <v>20</v>
      </c>
      <c r="AU14" s="564" t="s">
        <v>21</v>
      </c>
      <c r="AV14" s="564" t="s">
        <v>22</v>
      </c>
      <c r="AW14" s="581" t="s">
        <v>23</v>
      </c>
      <c r="AX14" s="566" t="s">
        <v>65</v>
      </c>
      <c r="AY14" s="567"/>
      <c r="AZ14" s="567"/>
      <c r="BA14" s="567"/>
      <c r="BB14" s="566" t="s">
        <v>147</v>
      </c>
      <c r="BC14" s="567"/>
      <c r="BD14" s="567"/>
      <c r="BE14" s="568"/>
      <c r="BF14" s="69"/>
    </row>
    <row r="15" spans="1:63" s="8" customFormat="1" ht="72.75" customHeight="1">
      <c r="A15" s="52"/>
      <c r="B15" s="602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07"/>
      <c r="U15" s="608"/>
      <c r="V15" s="609"/>
      <c r="W15" s="613"/>
      <c r="X15" s="614"/>
      <c r="Y15" s="614"/>
      <c r="Z15" s="614"/>
      <c r="AA15" s="614"/>
      <c r="AB15" s="614"/>
      <c r="AC15" s="614"/>
      <c r="AD15" s="615"/>
      <c r="AE15" s="590"/>
      <c r="AF15" s="592"/>
      <c r="AG15" s="593"/>
      <c r="AH15" s="569" t="s">
        <v>49</v>
      </c>
      <c r="AI15" s="570"/>
      <c r="AJ15" s="569" t="s">
        <v>52</v>
      </c>
      <c r="AK15" s="573"/>
      <c r="AL15" s="570" t="s">
        <v>53</v>
      </c>
      <c r="AM15" s="573"/>
      <c r="AN15" s="575" t="s">
        <v>44</v>
      </c>
      <c r="AO15" s="624"/>
      <c r="AP15" s="598"/>
      <c r="AQ15" s="565"/>
      <c r="AR15" s="565"/>
      <c r="AS15" s="563"/>
      <c r="AT15" s="563"/>
      <c r="AU15" s="565"/>
      <c r="AV15" s="565"/>
      <c r="AW15" s="582"/>
      <c r="AX15" s="578" t="s">
        <v>41</v>
      </c>
      <c r="AY15" s="579"/>
      <c r="AZ15" s="579"/>
      <c r="BA15" s="579"/>
      <c r="BB15" s="578" t="s">
        <v>41</v>
      </c>
      <c r="BC15" s="579"/>
      <c r="BD15" s="579"/>
      <c r="BE15" s="580"/>
      <c r="BF15" s="70"/>
      <c r="BK15" s="550"/>
    </row>
    <row r="16" spans="1:63" s="8" customFormat="1" ht="87" customHeight="1">
      <c r="A16" s="52"/>
      <c r="B16" s="602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07"/>
      <c r="U16" s="608"/>
      <c r="V16" s="609"/>
      <c r="W16" s="613"/>
      <c r="X16" s="614"/>
      <c r="Y16" s="614"/>
      <c r="Z16" s="614"/>
      <c r="AA16" s="614"/>
      <c r="AB16" s="614"/>
      <c r="AC16" s="614"/>
      <c r="AD16" s="615"/>
      <c r="AE16" s="590"/>
      <c r="AF16" s="592"/>
      <c r="AG16" s="593"/>
      <c r="AH16" s="571"/>
      <c r="AI16" s="572"/>
      <c r="AJ16" s="571"/>
      <c r="AK16" s="574"/>
      <c r="AL16" s="572"/>
      <c r="AM16" s="574"/>
      <c r="AN16" s="576"/>
      <c r="AO16" s="624"/>
      <c r="AP16" s="598"/>
      <c r="AQ16" s="565"/>
      <c r="AR16" s="565"/>
      <c r="AS16" s="563"/>
      <c r="AT16" s="563"/>
      <c r="AU16" s="565"/>
      <c r="AV16" s="565"/>
      <c r="AW16" s="582"/>
      <c r="AX16" s="554" t="s">
        <v>14</v>
      </c>
      <c r="AY16" s="556" t="s">
        <v>25</v>
      </c>
      <c r="AZ16" s="557"/>
      <c r="BA16" s="557"/>
      <c r="BB16" s="554" t="s">
        <v>14</v>
      </c>
      <c r="BC16" s="557" t="s">
        <v>25</v>
      </c>
      <c r="BD16" s="557"/>
      <c r="BE16" s="558"/>
      <c r="BF16" s="70"/>
      <c r="BK16" s="550"/>
    </row>
    <row r="17" spans="1:63" s="8" customFormat="1" ht="409.5" customHeight="1" thickBot="1">
      <c r="A17" s="52"/>
      <c r="B17" s="603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607"/>
      <c r="U17" s="608"/>
      <c r="V17" s="609"/>
      <c r="W17" s="616"/>
      <c r="X17" s="617"/>
      <c r="Y17" s="617"/>
      <c r="Z17" s="617"/>
      <c r="AA17" s="617"/>
      <c r="AB17" s="617"/>
      <c r="AC17" s="617"/>
      <c r="AD17" s="618"/>
      <c r="AE17" s="590"/>
      <c r="AF17" s="592"/>
      <c r="AG17" s="590"/>
      <c r="AH17" s="72" t="s">
        <v>50</v>
      </c>
      <c r="AI17" s="72" t="s">
        <v>51</v>
      </c>
      <c r="AJ17" s="72" t="s">
        <v>50</v>
      </c>
      <c r="AK17" s="72" t="s">
        <v>51</v>
      </c>
      <c r="AL17" s="72" t="s">
        <v>50</v>
      </c>
      <c r="AM17" s="72" t="s">
        <v>51</v>
      </c>
      <c r="AN17" s="577"/>
      <c r="AO17" s="624"/>
      <c r="AP17" s="598"/>
      <c r="AQ17" s="565"/>
      <c r="AR17" s="565"/>
      <c r="AS17" s="563"/>
      <c r="AT17" s="563"/>
      <c r="AU17" s="565"/>
      <c r="AV17" s="565"/>
      <c r="AW17" s="582"/>
      <c r="AX17" s="555"/>
      <c r="AY17" s="73" t="s">
        <v>24</v>
      </c>
      <c r="AZ17" s="73" t="s">
        <v>26</v>
      </c>
      <c r="BA17" s="74" t="s">
        <v>48</v>
      </c>
      <c r="BB17" s="555"/>
      <c r="BC17" s="73" t="s">
        <v>24</v>
      </c>
      <c r="BD17" s="73" t="s">
        <v>26</v>
      </c>
      <c r="BE17" s="75" t="s">
        <v>27</v>
      </c>
      <c r="BF17" s="70"/>
      <c r="BK17" s="550"/>
    </row>
    <row r="18" spans="1:58" s="8" customFormat="1" ht="67.5" customHeight="1" thickBot="1" thickTop="1">
      <c r="A18" s="52"/>
      <c r="B18" s="76">
        <v>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559">
        <v>2</v>
      </c>
      <c r="U18" s="548"/>
      <c r="V18" s="549"/>
      <c r="W18" s="560">
        <v>3</v>
      </c>
      <c r="X18" s="561"/>
      <c r="Y18" s="561"/>
      <c r="Z18" s="561"/>
      <c r="AA18" s="561"/>
      <c r="AB18" s="561"/>
      <c r="AC18" s="561"/>
      <c r="AD18" s="561"/>
      <c r="AE18" s="78">
        <v>4</v>
      </c>
      <c r="AF18" s="79">
        <v>5</v>
      </c>
      <c r="AG18" s="80">
        <v>6</v>
      </c>
      <c r="AH18" s="78">
        <v>7</v>
      </c>
      <c r="AI18" s="79">
        <v>8</v>
      </c>
      <c r="AJ18" s="80">
        <v>9</v>
      </c>
      <c r="AK18" s="78">
        <v>10</v>
      </c>
      <c r="AL18" s="79">
        <v>11</v>
      </c>
      <c r="AM18" s="80">
        <v>12</v>
      </c>
      <c r="AN18" s="78">
        <v>13</v>
      </c>
      <c r="AO18" s="79">
        <v>14</v>
      </c>
      <c r="AP18" s="80">
        <v>15</v>
      </c>
      <c r="AQ18" s="78">
        <v>16</v>
      </c>
      <c r="AR18" s="79">
        <v>17</v>
      </c>
      <c r="AS18" s="80">
        <v>18</v>
      </c>
      <c r="AT18" s="78">
        <v>19</v>
      </c>
      <c r="AU18" s="79">
        <v>20</v>
      </c>
      <c r="AV18" s="80">
        <v>21</v>
      </c>
      <c r="AW18" s="78">
        <v>22</v>
      </c>
      <c r="AX18" s="79">
        <v>23</v>
      </c>
      <c r="AY18" s="80">
        <v>24</v>
      </c>
      <c r="AZ18" s="78">
        <v>25</v>
      </c>
      <c r="BA18" s="79">
        <v>26</v>
      </c>
      <c r="BB18" s="80">
        <v>27</v>
      </c>
      <c r="BC18" s="78">
        <v>28</v>
      </c>
      <c r="BD18" s="79">
        <v>29</v>
      </c>
      <c r="BE18" s="81">
        <v>30</v>
      </c>
      <c r="BF18" s="70"/>
    </row>
    <row r="19" spans="1:109" s="11" customFormat="1" ht="81" customHeight="1" thickBot="1">
      <c r="A19" s="52"/>
      <c r="B19" s="548" t="s">
        <v>82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8"/>
      <c r="BD19" s="548"/>
      <c r="BE19" s="549"/>
      <c r="BF19" s="70"/>
      <c r="BG19" s="8"/>
      <c r="BH19" s="8"/>
      <c r="BI19" s="550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10"/>
    </row>
    <row r="20" spans="1:61" s="8" customFormat="1" ht="82.5" customHeight="1" thickBot="1">
      <c r="A20" s="52"/>
      <c r="B20" s="548" t="s">
        <v>81</v>
      </c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8"/>
      <c r="AU20" s="548"/>
      <c r="AV20" s="548"/>
      <c r="AW20" s="548"/>
      <c r="AX20" s="548"/>
      <c r="AY20" s="548"/>
      <c r="AZ20" s="548"/>
      <c r="BA20" s="548"/>
      <c r="BB20" s="548"/>
      <c r="BC20" s="548"/>
      <c r="BD20" s="548"/>
      <c r="BE20" s="549"/>
      <c r="BF20" s="70"/>
      <c r="BI20" s="550"/>
    </row>
    <row r="21" spans="1:61" s="19" customFormat="1" ht="130.5" customHeight="1" thickBot="1">
      <c r="A21" s="53"/>
      <c r="B21" s="82">
        <v>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506" t="s">
        <v>122</v>
      </c>
      <c r="U21" s="507"/>
      <c r="V21" s="508"/>
      <c r="W21" s="445" t="s">
        <v>60</v>
      </c>
      <c r="X21" s="446"/>
      <c r="Y21" s="446"/>
      <c r="Z21" s="446"/>
      <c r="AA21" s="446"/>
      <c r="AB21" s="446"/>
      <c r="AC21" s="446"/>
      <c r="AD21" s="84"/>
      <c r="AE21" s="85">
        <v>2</v>
      </c>
      <c r="AF21" s="86">
        <f>AE21*30</f>
        <v>60</v>
      </c>
      <c r="AG21" s="86"/>
      <c r="AH21" s="86"/>
      <c r="AI21" s="86"/>
      <c r="AJ21" s="86"/>
      <c r="AK21" s="86"/>
      <c r="AL21" s="86"/>
      <c r="AM21" s="86"/>
      <c r="AN21" s="87"/>
      <c r="AO21" s="88"/>
      <c r="AP21" s="89"/>
      <c r="AQ21" s="90"/>
      <c r="AR21" s="90"/>
      <c r="AS21" s="91"/>
      <c r="AT21" s="89"/>
      <c r="AU21" s="90"/>
      <c r="AV21" s="90"/>
      <c r="AW21" s="91"/>
      <c r="AX21" s="92"/>
      <c r="AY21" s="93"/>
      <c r="AZ21" s="93"/>
      <c r="BA21" s="94"/>
      <c r="BB21" s="95"/>
      <c r="BC21" s="96"/>
      <c r="BD21" s="96"/>
      <c r="BE21" s="97"/>
      <c r="BF21" s="98"/>
      <c r="BI21" s="550"/>
    </row>
    <row r="22" spans="1:61" ht="165" customHeight="1" thickBot="1">
      <c r="A22" s="54"/>
      <c r="B22" s="99">
        <v>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405" t="s">
        <v>124</v>
      </c>
      <c r="U22" s="406"/>
      <c r="V22" s="407"/>
      <c r="W22" s="551" t="s">
        <v>148</v>
      </c>
      <c r="X22" s="552"/>
      <c r="Y22" s="552"/>
      <c r="Z22" s="552"/>
      <c r="AA22" s="552"/>
      <c r="AB22" s="552"/>
      <c r="AC22" s="552"/>
      <c r="AD22" s="553"/>
      <c r="AE22" s="101">
        <v>2</v>
      </c>
      <c r="AF22" s="102">
        <f>AE22*30</f>
        <v>60</v>
      </c>
      <c r="AG22" s="103"/>
      <c r="AH22" s="103"/>
      <c r="AI22" s="103"/>
      <c r="AJ22" s="103"/>
      <c r="AK22" s="103"/>
      <c r="AL22" s="104"/>
      <c r="AM22" s="104"/>
      <c r="AN22" s="104"/>
      <c r="AO22" s="105"/>
      <c r="AP22" s="106"/>
      <c r="AQ22" s="107"/>
      <c r="AR22" s="107"/>
      <c r="AS22" s="108"/>
      <c r="AT22" s="109"/>
      <c r="AU22" s="110"/>
      <c r="AV22" s="110"/>
      <c r="AW22" s="111"/>
      <c r="AX22" s="109"/>
      <c r="AY22" s="110"/>
      <c r="AZ22" s="110"/>
      <c r="BA22" s="110"/>
      <c r="BB22" s="112"/>
      <c r="BC22" s="113"/>
      <c r="BD22" s="113"/>
      <c r="BE22" s="114"/>
      <c r="BF22" s="115"/>
      <c r="BI22" s="22"/>
    </row>
    <row r="23" spans="1:61" ht="108.75" customHeight="1">
      <c r="A23" s="29"/>
      <c r="B23" s="116">
        <v>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432" t="s">
        <v>125</v>
      </c>
      <c r="U23" s="543"/>
      <c r="V23" s="544"/>
      <c r="W23" s="545" t="s">
        <v>75</v>
      </c>
      <c r="X23" s="546"/>
      <c r="Y23" s="546"/>
      <c r="Z23" s="546"/>
      <c r="AA23" s="546"/>
      <c r="AB23" s="546"/>
      <c r="AC23" s="546"/>
      <c r="AD23" s="547"/>
      <c r="AE23" s="117">
        <v>4</v>
      </c>
      <c r="AF23" s="118">
        <v>120</v>
      </c>
      <c r="AG23" s="118"/>
      <c r="AH23" s="118"/>
      <c r="AI23" s="118"/>
      <c r="AJ23" s="118"/>
      <c r="AK23" s="118"/>
      <c r="AL23" s="119"/>
      <c r="AM23" s="119"/>
      <c r="AN23" s="119"/>
      <c r="AO23" s="120"/>
      <c r="AP23" s="121"/>
      <c r="AQ23" s="110"/>
      <c r="AR23" s="110"/>
      <c r="AS23" s="111"/>
      <c r="AT23" s="109"/>
      <c r="AU23" s="110"/>
      <c r="AV23" s="110"/>
      <c r="AW23" s="111"/>
      <c r="AX23" s="109"/>
      <c r="AY23" s="110"/>
      <c r="AZ23" s="110"/>
      <c r="BA23" s="122"/>
      <c r="BB23" s="112"/>
      <c r="BC23" s="113"/>
      <c r="BD23" s="113"/>
      <c r="BE23" s="114"/>
      <c r="BF23" s="115"/>
      <c r="BI23" s="22"/>
    </row>
    <row r="24" spans="1:61" ht="168.75" customHeight="1" thickBot="1">
      <c r="A24" s="29"/>
      <c r="B24" s="123">
        <v>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405" t="s">
        <v>126</v>
      </c>
      <c r="U24" s="406"/>
      <c r="V24" s="407"/>
      <c r="W24" s="408" t="s">
        <v>76</v>
      </c>
      <c r="X24" s="409"/>
      <c r="Y24" s="409"/>
      <c r="Z24" s="409"/>
      <c r="AA24" s="409"/>
      <c r="AB24" s="409"/>
      <c r="AC24" s="409"/>
      <c r="AD24" s="125"/>
      <c r="AE24" s="126">
        <v>4</v>
      </c>
      <c r="AF24" s="127">
        <v>120</v>
      </c>
      <c r="AG24" s="127"/>
      <c r="AH24" s="127"/>
      <c r="AI24" s="127"/>
      <c r="AJ24" s="127"/>
      <c r="AK24" s="127"/>
      <c r="AL24" s="128"/>
      <c r="AM24" s="128"/>
      <c r="AN24" s="128"/>
      <c r="AO24" s="129"/>
      <c r="AP24" s="130"/>
      <c r="AQ24" s="131"/>
      <c r="AR24" s="131"/>
      <c r="AS24" s="132"/>
      <c r="AT24" s="133"/>
      <c r="AU24" s="131"/>
      <c r="AV24" s="131"/>
      <c r="AW24" s="134"/>
      <c r="AX24" s="133"/>
      <c r="AY24" s="131"/>
      <c r="AZ24" s="131"/>
      <c r="BA24" s="134"/>
      <c r="BB24" s="135"/>
      <c r="BC24" s="136"/>
      <c r="BD24" s="136"/>
      <c r="BE24" s="137"/>
      <c r="BF24" s="115"/>
      <c r="BI24" s="9"/>
    </row>
    <row r="25" spans="1:61" s="24" customFormat="1" ht="165" customHeight="1">
      <c r="A25" s="53"/>
      <c r="B25" s="138">
        <v>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506" t="s">
        <v>140</v>
      </c>
      <c r="U25" s="507"/>
      <c r="V25" s="508"/>
      <c r="W25" s="447" t="s">
        <v>69</v>
      </c>
      <c r="X25" s="448"/>
      <c r="Y25" s="448"/>
      <c r="Z25" s="448"/>
      <c r="AA25" s="448"/>
      <c r="AB25" s="448"/>
      <c r="AC25" s="448"/>
      <c r="AD25" s="140"/>
      <c r="AE25" s="141">
        <v>3</v>
      </c>
      <c r="AF25" s="142">
        <f>AE25*30</f>
        <v>90</v>
      </c>
      <c r="AG25" s="142">
        <f>AH25+AJ25+AL25</f>
        <v>72</v>
      </c>
      <c r="AH25" s="142"/>
      <c r="AI25" s="142"/>
      <c r="AJ25" s="142">
        <v>72</v>
      </c>
      <c r="AK25" s="142"/>
      <c r="AL25" s="142"/>
      <c r="AM25" s="142"/>
      <c r="AN25" s="143"/>
      <c r="AO25" s="144">
        <f>AF25-AG25</f>
        <v>18</v>
      </c>
      <c r="AP25" s="145"/>
      <c r="AQ25" s="146">
        <v>4</v>
      </c>
      <c r="AR25" s="146">
        <v>3</v>
      </c>
      <c r="AS25" s="147"/>
      <c r="AT25" s="145"/>
      <c r="AU25" s="146"/>
      <c r="AV25" s="146"/>
      <c r="AW25" s="147"/>
      <c r="AX25" s="145">
        <f>SUM(AY25:BA25)</f>
        <v>2</v>
      </c>
      <c r="AY25" s="146"/>
      <c r="AZ25" s="146">
        <v>2</v>
      </c>
      <c r="BA25" s="147"/>
      <c r="BB25" s="148">
        <f>SUM(BC25:BE25)</f>
        <v>2</v>
      </c>
      <c r="BC25" s="149"/>
      <c r="BD25" s="149">
        <v>2</v>
      </c>
      <c r="BE25" s="150"/>
      <c r="BF25" s="151"/>
      <c r="BI25" s="25"/>
    </row>
    <row r="26" spans="1:61" s="19" customFormat="1" ht="234.75" customHeight="1" thickBot="1">
      <c r="A26" s="53"/>
      <c r="B26" s="152">
        <v>6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640" t="s">
        <v>141</v>
      </c>
      <c r="U26" s="641"/>
      <c r="V26" s="642"/>
      <c r="W26" s="643" t="s">
        <v>69</v>
      </c>
      <c r="X26" s="644"/>
      <c r="Y26" s="644"/>
      <c r="Z26" s="644"/>
      <c r="AA26" s="644"/>
      <c r="AB26" s="644"/>
      <c r="AC26" s="644"/>
      <c r="AD26" s="645"/>
      <c r="AE26" s="154">
        <v>3.5</v>
      </c>
      <c r="AF26" s="155">
        <f>AE26*30</f>
        <v>105</v>
      </c>
      <c r="AG26" s="155"/>
      <c r="AH26" s="155"/>
      <c r="AI26" s="155"/>
      <c r="AJ26" s="155"/>
      <c r="AK26" s="155"/>
      <c r="AL26" s="155"/>
      <c r="AM26" s="155"/>
      <c r="AN26" s="156"/>
      <c r="AO26" s="157"/>
      <c r="AP26" s="158"/>
      <c r="AQ26" s="159"/>
      <c r="AR26" s="159"/>
      <c r="AS26" s="160"/>
      <c r="AT26" s="158"/>
      <c r="AU26" s="159"/>
      <c r="AV26" s="159"/>
      <c r="AW26" s="160"/>
      <c r="AX26" s="158"/>
      <c r="AY26" s="159"/>
      <c r="AZ26" s="159"/>
      <c r="BA26" s="160"/>
      <c r="BB26" s="161"/>
      <c r="BC26" s="162"/>
      <c r="BD26" s="162"/>
      <c r="BE26" s="163"/>
      <c r="BF26" s="98" t="s">
        <v>99</v>
      </c>
      <c r="BI26" s="22"/>
    </row>
    <row r="27" spans="1:58" s="23" customFormat="1" ht="111" customHeight="1" thickBot="1">
      <c r="A27" s="53"/>
      <c r="B27" s="164">
        <v>7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506" t="s">
        <v>127</v>
      </c>
      <c r="U27" s="507"/>
      <c r="V27" s="508"/>
      <c r="W27" s="445" t="s">
        <v>64</v>
      </c>
      <c r="X27" s="446"/>
      <c r="Y27" s="446"/>
      <c r="Z27" s="446"/>
      <c r="AA27" s="446"/>
      <c r="AB27" s="446"/>
      <c r="AC27" s="446"/>
      <c r="AD27" s="509"/>
      <c r="AE27" s="166">
        <v>5</v>
      </c>
      <c r="AF27" s="167">
        <f>AE27*30</f>
        <v>150</v>
      </c>
      <c r="AG27" s="167"/>
      <c r="AH27" s="167"/>
      <c r="AI27" s="167"/>
      <c r="AJ27" s="167"/>
      <c r="AK27" s="167"/>
      <c r="AL27" s="167"/>
      <c r="AM27" s="167"/>
      <c r="AN27" s="168"/>
      <c r="AO27" s="169"/>
      <c r="AP27" s="170"/>
      <c r="AQ27" s="171"/>
      <c r="AR27" s="171"/>
      <c r="AS27" s="172"/>
      <c r="AT27" s="170"/>
      <c r="AU27" s="171"/>
      <c r="AV27" s="171"/>
      <c r="AW27" s="172"/>
      <c r="AX27" s="170"/>
      <c r="AY27" s="171"/>
      <c r="AZ27" s="171"/>
      <c r="BA27" s="172"/>
      <c r="BB27" s="170"/>
      <c r="BC27" s="171"/>
      <c r="BD27" s="171"/>
      <c r="BE27" s="172"/>
      <c r="BF27" s="173"/>
    </row>
    <row r="28" spans="1:58" ht="84" customHeight="1" thickBot="1">
      <c r="A28" s="54"/>
      <c r="B28" s="499" t="s">
        <v>72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1"/>
      <c r="AE28" s="174">
        <f>AE25</f>
        <v>3</v>
      </c>
      <c r="AF28" s="174">
        <f>AF25</f>
        <v>90</v>
      </c>
      <c r="AG28" s="174">
        <f>AG25</f>
        <v>72</v>
      </c>
      <c r="AH28" s="174"/>
      <c r="AI28" s="174"/>
      <c r="AJ28" s="174">
        <f>AJ25</f>
        <v>72</v>
      </c>
      <c r="AK28" s="174"/>
      <c r="AL28" s="174"/>
      <c r="AM28" s="174"/>
      <c r="AN28" s="174"/>
      <c r="AO28" s="174">
        <f>AO25</f>
        <v>18</v>
      </c>
      <c r="AP28" s="175"/>
      <c r="AQ28" s="176">
        <v>1</v>
      </c>
      <c r="AR28" s="176">
        <v>1</v>
      </c>
      <c r="AS28" s="177"/>
      <c r="AT28" s="175"/>
      <c r="AU28" s="176"/>
      <c r="AV28" s="176"/>
      <c r="AW28" s="178"/>
      <c r="AX28" s="178">
        <f>AX25</f>
        <v>2</v>
      </c>
      <c r="AY28" s="178"/>
      <c r="AZ28" s="178">
        <f>SUM(AZ21:AZ27)</f>
        <v>2</v>
      </c>
      <c r="BA28" s="178"/>
      <c r="BB28" s="179">
        <f>SUM(BB21:BB27)</f>
        <v>2</v>
      </c>
      <c r="BC28" s="176"/>
      <c r="BD28" s="176">
        <f>SUM(BD21:BD27)</f>
        <v>2</v>
      </c>
      <c r="BE28" s="180"/>
      <c r="BF28" s="115"/>
    </row>
    <row r="29" spans="1:58" ht="88.5" customHeight="1" thickBot="1">
      <c r="A29" s="54"/>
      <c r="B29" s="534" t="s">
        <v>83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4"/>
      <c r="AM29" s="534"/>
      <c r="AN29" s="534"/>
      <c r="AO29" s="534"/>
      <c r="AP29" s="534"/>
      <c r="AQ29" s="534"/>
      <c r="AR29" s="534"/>
      <c r="AS29" s="534"/>
      <c r="AT29" s="534"/>
      <c r="AU29" s="534"/>
      <c r="AV29" s="534"/>
      <c r="AW29" s="534"/>
      <c r="AX29" s="534"/>
      <c r="AY29" s="534"/>
      <c r="AZ29" s="534"/>
      <c r="BA29" s="534"/>
      <c r="BB29" s="534"/>
      <c r="BC29" s="534"/>
      <c r="BD29" s="534"/>
      <c r="BE29" s="535"/>
      <c r="BF29" s="115"/>
    </row>
    <row r="30" spans="1:61" s="19" customFormat="1" ht="168" customHeight="1">
      <c r="A30" s="55"/>
      <c r="B30" s="181">
        <v>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526" t="s">
        <v>128</v>
      </c>
      <c r="U30" s="526"/>
      <c r="V30" s="526"/>
      <c r="W30" s="527" t="s">
        <v>66</v>
      </c>
      <c r="X30" s="527"/>
      <c r="Y30" s="527"/>
      <c r="Z30" s="527"/>
      <c r="AA30" s="527"/>
      <c r="AB30" s="527"/>
      <c r="AC30" s="527"/>
      <c r="AD30" s="527"/>
      <c r="AE30" s="166">
        <v>4</v>
      </c>
      <c r="AF30" s="167">
        <f>AE30*30</f>
        <v>120</v>
      </c>
      <c r="AG30" s="167"/>
      <c r="AH30" s="167"/>
      <c r="AI30" s="167"/>
      <c r="AJ30" s="167"/>
      <c r="AK30" s="167"/>
      <c r="AL30" s="167"/>
      <c r="AM30" s="167"/>
      <c r="AN30" s="182"/>
      <c r="AO30" s="169"/>
      <c r="AP30" s="170"/>
      <c r="AQ30" s="171"/>
      <c r="AR30" s="171"/>
      <c r="AS30" s="172"/>
      <c r="AT30" s="170"/>
      <c r="AU30" s="171"/>
      <c r="AV30" s="171"/>
      <c r="AW30" s="172"/>
      <c r="AX30" s="170"/>
      <c r="AY30" s="171"/>
      <c r="AZ30" s="171"/>
      <c r="BA30" s="172"/>
      <c r="BB30" s="183"/>
      <c r="BC30" s="184"/>
      <c r="BD30" s="184"/>
      <c r="BE30" s="181"/>
      <c r="BF30" s="98"/>
      <c r="BI30" s="19" t="s">
        <v>99</v>
      </c>
    </row>
    <row r="31" spans="1:58" s="19" customFormat="1" ht="165.75" customHeight="1">
      <c r="A31" s="55"/>
      <c r="B31" s="181">
        <v>9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506" t="s">
        <v>129</v>
      </c>
      <c r="U31" s="507"/>
      <c r="V31" s="508"/>
      <c r="W31" s="445" t="s">
        <v>78</v>
      </c>
      <c r="X31" s="446"/>
      <c r="Y31" s="446"/>
      <c r="Z31" s="446"/>
      <c r="AA31" s="446"/>
      <c r="AB31" s="446"/>
      <c r="AC31" s="446"/>
      <c r="AD31" s="509"/>
      <c r="AE31" s="166">
        <v>4</v>
      </c>
      <c r="AF31" s="167">
        <f aca="true" t="shared" si="0" ref="AF31:AF40">AE31*30</f>
        <v>120</v>
      </c>
      <c r="AG31" s="167"/>
      <c r="AH31" s="167"/>
      <c r="AI31" s="167"/>
      <c r="AJ31" s="167"/>
      <c r="AK31" s="167"/>
      <c r="AL31" s="167"/>
      <c r="AM31" s="167"/>
      <c r="AN31" s="182"/>
      <c r="AO31" s="185"/>
      <c r="AP31" s="170"/>
      <c r="AQ31" s="171">
        <v>3</v>
      </c>
      <c r="AR31" s="171"/>
      <c r="AS31" s="172"/>
      <c r="AT31" s="170"/>
      <c r="AU31" s="171"/>
      <c r="AV31" s="171"/>
      <c r="AW31" s="172"/>
      <c r="AX31" s="170"/>
      <c r="AY31" s="171"/>
      <c r="AZ31" s="171"/>
      <c r="BA31" s="172"/>
      <c r="BB31" s="183"/>
      <c r="BC31" s="184"/>
      <c r="BD31" s="184"/>
      <c r="BE31" s="181"/>
      <c r="BF31" s="98"/>
    </row>
    <row r="32" spans="1:64" s="19" customFormat="1" ht="115.5" customHeight="1">
      <c r="A32" s="53"/>
      <c r="B32" s="181">
        <v>10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506" t="s">
        <v>130</v>
      </c>
      <c r="U32" s="507"/>
      <c r="V32" s="508"/>
      <c r="W32" s="445" t="s">
        <v>60</v>
      </c>
      <c r="X32" s="446"/>
      <c r="Y32" s="446"/>
      <c r="Z32" s="446"/>
      <c r="AA32" s="446"/>
      <c r="AB32" s="446"/>
      <c r="AC32" s="446"/>
      <c r="AD32" s="509"/>
      <c r="AE32" s="166">
        <v>5</v>
      </c>
      <c r="AF32" s="167">
        <f t="shared" si="0"/>
        <v>150</v>
      </c>
      <c r="AG32" s="167"/>
      <c r="AH32" s="167"/>
      <c r="AI32" s="167"/>
      <c r="AJ32" s="167"/>
      <c r="AK32" s="167"/>
      <c r="AL32" s="167"/>
      <c r="AM32" s="167"/>
      <c r="AN32" s="168"/>
      <c r="AO32" s="169"/>
      <c r="AP32" s="170">
        <v>3</v>
      </c>
      <c r="AQ32" s="171"/>
      <c r="AR32" s="171"/>
      <c r="AS32" s="172"/>
      <c r="AT32" s="170"/>
      <c r="AU32" s="171"/>
      <c r="AV32" s="171"/>
      <c r="AW32" s="172"/>
      <c r="AX32" s="186"/>
      <c r="AY32" s="187"/>
      <c r="AZ32" s="187"/>
      <c r="BA32" s="188"/>
      <c r="BB32" s="189"/>
      <c r="BC32" s="190"/>
      <c r="BD32" s="190"/>
      <c r="BE32" s="191"/>
      <c r="BF32" s="98"/>
      <c r="BL32" s="19" t="s">
        <v>99</v>
      </c>
    </row>
    <row r="33" spans="1:58" s="19" customFormat="1" ht="115.5" customHeight="1">
      <c r="A33" s="53"/>
      <c r="B33" s="181">
        <v>11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506" t="s">
        <v>113</v>
      </c>
      <c r="U33" s="507"/>
      <c r="V33" s="508"/>
      <c r="W33" s="445" t="s">
        <v>60</v>
      </c>
      <c r="X33" s="446"/>
      <c r="Y33" s="446"/>
      <c r="Z33" s="446"/>
      <c r="AA33" s="446"/>
      <c r="AB33" s="446"/>
      <c r="AC33" s="446"/>
      <c r="AD33" s="509"/>
      <c r="AE33" s="166">
        <v>4</v>
      </c>
      <c r="AF33" s="167">
        <f t="shared" si="0"/>
        <v>120</v>
      </c>
      <c r="AG33" s="167">
        <v>54</v>
      </c>
      <c r="AH33" s="167">
        <v>18</v>
      </c>
      <c r="AI33" s="167"/>
      <c r="AJ33" s="167"/>
      <c r="AK33" s="167"/>
      <c r="AL33" s="167">
        <v>36</v>
      </c>
      <c r="AM33" s="167"/>
      <c r="AN33" s="168"/>
      <c r="AO33" s="169">
        <f>AF33-AG33</f>
        <v>66</v>
      </c>
      <c r="AP33" s="170">
        <v>4</v>
      </c>
      <c r="AQ33" s="171"/>
      <c r="AR33" s="171">
        <v>4</v>
      </c>
      <c r="AS33" s="172"/>
      <c r="AT33" s="170"/>
      <c r="AU33" s="171">
        <v>4</v>
      </c>
      <c r="AV33" s="171"/>
      <c r="AW33" s="172"/>
      <c r="AX33" s="170"/>
      <c r="AY33" s="171"/>
      <c r="AZ33" s="171"/>
      <c r="BA33" s="172"/>
      <c r="BB33" s="192">
        <v>3</v>
      </c>
      <c r="BC33" s="193">
        <v>1</v>
      </c>
      <c r="BD33" s="193"/>
      <c r="BE33" s="188">
        <v>2</v>
      </c>
      <c r="BF33" s="98"/>
    </row>
    <row r="34" spans="1:61" ht="99.75" customHeight="1">
      <c r="A34" s="54"/>
      <c r="B34" s="194">
        <v>12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405" t="s">
        <v>131</v>
      </c>
      <c r="U34" s="406"/>
      <c r="V34" s="407"/>
      <c r="W34" s="408" t="s">
        <v>67</v>
      </c>
      <c r="X34" s="409"/>
      <c r="Y34" s="409"/>
      <c r="Z34" s="409"/>
      <c r="AA34" s="409"/>
      <c r="AB34" s="409"/>
      <c r="AC34" s="409"/>
      <c r="AD34" s="195"/>
      <c r="AE34" s="196">
        <v>6</v>
      </c>
      <c r="AF34" s="197">
        <f t="shared" si="0"/>
        <v>180</v>
      </c>
      <c r="AG34" s="198"/>
      <c r="AH34" s="198"/>
      <c r="AI34" s="198"/>
      <c r="AJ34" s="198"/>
      <c r="AK34" s="198"/>
      <c r="AL34" s="199"/>
      <c r="AM34" s="199"/>
      <c r="AN34" s="199"/>
      <c r="AO34" s="200"/>
      <c r="AP34" s="201"/>
      <c r="AQ34" s="202"/>
      <c r="AR34" s="202"/>
      <c r="AS34" s="203"/>
      <c r="AT34" s="133"/>
      <c r="AU34" s="131"/>
      <c r="AV34" s="131"/>
      <c r="AW34" s="132"/>
      <c r="AX34" s="133"/>
      <c r="AY34" s="131"/>
      <c r="AZ34" s="131"/>
      <c r="BA34" s="131"/>
      <c r="BB34" s="133"/>
      <c r="BC34" s="131"/>
      <c r="BD34" s="131"/>
      <c r="BE34" s="204"/>
      <c r="BF34" s="115"/>
      <c r="BI34" s="9"/>
    </row>
    <row r="35" spans="1:58" s="19" customFormat="1" ht="115.5" customHeight="1">
      <c r="A35" s="53"/>
      <c r="B35" s="181">
        <v>13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506" t="s">
        <v>132</v>
      </c>
      <c r="U35" s="507"/>
      <c r="V35" s="508"/>
      <c r="W35" s="445" t="s">
        <v>67</v>
      </c>
      <c r="X35" s="446"/>
      <c r="Y35" s="446"/>
      <c r="Z35" s="446"/>
      <c r="AA35" s="446"/>
      <c r="AB35" s="446"/>
      <c r="AC35" s="446"/>
      <c r="AD35" s="509"/>
      <c r="AE35" s="166">
        <v>4.5</v>
      </c>
      <c r="AF35" s="167">
        <v>135</v>
      </c>
      <c r="AG35" s="167"/>
      <c r="AH35" s="167"/>
      <c r="AI35" s="167"/>
      <c r="AJ35" s="167"/>
      <c r="AK35" s="167"/>
      <c r="AL35" s="167"/>
      <c r="AM35" s="167"/>
      <c r="AN35" s="168"/>
      <c r="AO35" s="169"/>
      <c r="AP35" s="170">
        <v>3</v>
      </c>
      <c r="AQ35" s="171"/>
      <c r="AR35" s="171"/>
      <c r="AS35" s="172"/>
      <c r="AT35" s="170"/>
      <c r="AU35" s="171"/>
      <c r="AV35" s="171"/>
      <c r="AW35" s="172"/>
      <c r="AX35" s="170"/>
      <c r="AY35" s="171"/>
      <c r="AZ35" s="171"/>
      <c r="BA35" s="172"/>
      <c r="BB35" s="192"/>
      <c r="BC35" s="193"/>
      <c r="BD35" s="193"/>
      <c r="BE35" s="188"/>
      <c r="BF35" s="98"/>
    </row>
    <row r="36" spans="1:61" ht="94.5" customHeight="1" thickBot="1">
      <c r="A36" s="54"/>
      <c r="B36" s="194">
        <v>14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405" t="s">
        <v>91</v>
      </c>
      <c r="U36" s="406"/>
      <c r="V36" s="407"/>
      <c r="W36" s="408" t="s">
        <v>60</v>
      </c>
      <c r="X36" s="409"/>
      <c r="Y36" s="409"/>
      <c r="Z36" s="409"/>
      <c r="AA36" s="409"/>
      <c r="AB36" s="409"/>
      <c r="AC36" s="409"/>
      <c r="AD36" s="195"/>
      <c r="AE36" s="205">
        <v>3</v>
      </c>
      <c r="AF36" s="197">
        <f>AE36*30</f>
        <v>90</v>
      </c>
      <c r="AG36" s="103">
        <v>54</v>
      </c>
      <c r="AH36" s="103">
        <v>36</v>
      </c>
      <c r="AI36" s="103"/>
      <c r="AJ36" s="103"/>
      <c r="AK36" s="103"/>
      <c r="AL36" s="104">
        <v>18</v>
      </c>
      <c r="AM36" s="104"/>
      <c r="AN36" s="104"/>
      <c r="AO36" s="200">
        <f>AF36-AG36</f>
        <v>36</v>
      </c>
      <c r="AP36" s="106"/>
      <c r="AQ36" s="107">
        <v>4</v>
      </c>
      <c r="AR36" s="107">
        <v>4</v>
      </c>
      <c r="AS36" s="206"/>
      <c r="AT36" s="133"/>
      <c r="AU36" s="131"/>
      <c r="AV36" s="131"/>
      <c r="AW36" s="132"/>
      <c r="AX36" s="133"/>
      <c r="AY36" s="131"/>
      <c r="AZ36" s="131"/>
      <c r="BA36" s="131"/>
      <c r="BB36" s="133">
        <v>3</v>
      </c>
      <c r="BC36" s="131">
        <v>2</v>
      </c>
      <c r="BD36" s="131"/>
      <c r="BE36" s="204">
        <v>1</v>
      </c>
      <c r="BF36" s="115"/>
      <c r="BI36" s="9"/>
    </row>
    <row r="37" spans="1:61" ht="109.5" customHeight="1" thickBot="1">
      <c r="A37" s="54"/>
      <c r="B37" s="194">
        <v>15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405" t="s">
        <v>107</v>
      </c>
      <c r="U37" s="406"/>
      <c r="V37" s="407"/>
      <c r="W37" s="408" t="s">
        <v>60</v>
      </c>
      <c r="X37" s="409"/>
      <c r="Y37" s="409"/>
      <c r="Z37" s="409"/>
      <c r="AA37" s="409"/>
      <c r="AB37" s="409"/>
      <c r="AC37" s="409"/>
      <c r="AD37" s="195"/>
      <c r="AE37" s="207">
        <v>4</v>
      </c>
      <c r="AF37" s="208">
        <f>AE37*30</f>
        <v>120</v>
      </c>
      <c r="AG37" s="208">
        <v>54</v>
      </c>
      <c r="AH37" s="208">
        <v>36</v>
      </c>
      <c r="AI37" s="208"/>
      <c r="AJ37" s="208">
        <v>18</v>
      </c>
      <c r="AK37" s="208"/>
      <c r="AL37" s="209"/>
      <c r="AM37" s="209"/>
      <c r="AN37" s="209"/>
      <c r="AO37" s="210">
        <f>AF37-AG37</f>
        <v>66</v>
      </c>
      <c r="AP37" s="211">
        <v>4</v>
      </c>
      <c r="AQ37" s="212"/>
      <c r="AR37" s="212">
        <v>4</v>
      </c>
      <c r="AS37" s="213"/>
      <c r="AT37" s="214"/>
      <c r="AU37" s="212"/>
      <c r="AV37" s="212">
        <v>4</v>
      </c>
      <c r="AW37" s="213"/>
      <c r="AX37" s="112"/>
      <c r="AY37" s="212"/>
      <c r="AZ37" s="212"/>
      <c r="BA37" s="213"/>
      <c r="BB37" s="215">
        <v>3</v>
      </c>
      <c r="BC37" s="216">
        <v>2</v>
      </c>
      <c r="BD37" s="216">
        <v>1</v>
      </c>
      <c r="BE37" s="217"/>
      <c r="BF37" s="115"/>
      <c r="BI37" s="9"/>
    </row>
    <row r="38" spans="1:61" ht="138.75" customHeight="1">
      <c r="A38" s="54"/>
      <c r="B38" s="194">
        <v>16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405" t="s">
        <v>92</v>
      </c>
      <c r="U38" s="406"/>
      <c r="V38" s="407"/>
      <c r="W38" s="408" t="s">
        <v>60</v>
      </c>
      <c r="X38" s="409"/>
      <c r="Y38" s="409"/>
      <c r="Z38" s="409"/>
      <c r="AA38" s="409"/>
      <c r="AB38" s="409"/>
      <c r="AC38" s="409"/>
      <c r="AD38" s="195"/>
      <c r="AE38" s="205">
        <v>1.5</v>
      </c>
      <c r="AF38" s="197">
        <f>AE38*30</f>
        <v>45</v>
      </c>
      <c r="AG38" s="103"/>
      <c r="AH38" s="103"/>
      <c r="AI38" s="103"/>
      <c r="AJ38" s="103"/>
      <c r="AK38" s="103"/>
      <c r="AL38" s="104"/>
      <c r="AM38" s="104"/>
      <c r="AN38" s="218"/>
      <c r="AO38" s="219" t="s">
        <v>90</v>
      </c>
      <c r="AP38" s="220"/>
      <c r="AQ38" s="107">
        <v>4</v>
      </c>
      <c r="AR38" s="107"/>
      <c r="AS38" s="206">
        <v>4</v>
      </c>
      <c r="AT38" s="133"/>
      <c r="AU38" s="131"/>
      <c r="AV38" s="131"/>
      <c r="AW38" s="132"/>
      <c r="AX38" s="133"/>
      <c r="AY38" s="131"/>
      <c r="AZ38" s="131"/>
      <c r="BA38" s="131"/>
      <c r="BB38" s="135"/>
      <c r="BC38" s="136"/>
      <c r="BD38" s="136"/>
      <c r="BE38" s="137"/>
      <c r="BF38" s="115"/>
      <c r="BI38" s="9"/>
    </row>
    <row r="39" spans="1:61" ht="115.5" customHeight="1">
      <c r="A39" s="54"/>
      <c r="B39" s="194">
        <v>17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405" t="s">
        <v>93</v>
      </c>
      <c r="U39" s="406"/>
      <c r="V39" s="407"/>
      <c r="W39" s="408" t="s">
        <v>60</v>
      </c>
      <c r="X39" s="409"/>
      <c r="Y39" s="409"/>
      <c r="Z39" s="409"/>
      <c r="AA39" s="409"/>
      <c r="AB39" s="409"/>
      <c r="AC39" s="409"/>
      <c r="AD39" s="125"/>
      <c r="AE39" s="126">
        <v>5</v>
      </c>
      <c r="AF39" s="197">
        <f>AE39*30</f>
        <v>150</v>
      </c>
      <c r="AG39" s="127">
        <v>72</v>
      </c>
      <c r="AH39" s="127">
        <v>36</v>
      </c>
      <c r="AI39" s="127">
        <v>6</v>
      </c>
      <c r="AJ39" s="127">
        <v>18</v>
      </c>
      <c r="AK39" s="127">
        <v>1</v>
      </c>
      <c r="AL39" s="128">
        <v>18</v>
      </c>
      <c r="AM39" s="128">
        <v>1</v>
      </c>
      <c r="AN39" s="128">
        <f>AG39-AI39-AK39-AM39</f>
        <v>64</v>
      </c>
      <c r="AO39" s="129">
        <f>AF39-AG39</f>
        <v>78</v>
      </c>
      <c r="AP39" s="130"/>
      <c r="AQ39" s="131">
        <v>4</v>
      </c>
      <c r="AR39" s="131">
        <v>4</v>
      </c>
      <c r="AS39" s="132"/>
      <c r="AT39" s="133"/>
      <c r="AU39" s="131"/>
      <c r="AV39" s="131"/>
      <c r="AW39" s="134"/>
      <c r="AX39" s="133"/>
      <c r="AY39" s="131"/>
      <c r="AZ39" s="131"/>
      <c r="BA39" s="134"/>
      <c r="BB39" s="135">
        <v>4</v>
      </c>
      <c r="BC39" s="136">
        <v>2</v>
      </c>
      <c r="BD39" s="136">
        <v>1</v>
      </c>
      <c r="BE39" s="137">
        <v>1</v>
      </c>
      <c r="BF39" s="115"/>
      <c r="BI39" s="9"/>
    </row>
    <row r="40" spans="1:61" ht="144" customHeight="1" thickBot="1">
      <c r="A40" s="54"/>
      <c r="B40" s="194">
        <v>18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405" t="s">
        <v>114</v>
      </c>
      <c r="U40" s="406"/>
      <c r="V40" s="407"/>
      <c r="W40" s="408" t="s">
        <v>60</v>
      </c>
      <c r="X40" s="409"/>
      <c r="Y40" s="409"/>
      <c r="Z40" s="409"/>
      <c r="AA40" s="409"/>
      <c r="AB40" s="409"/>
      <c r="AC40" s="409"/>
      <c r="AD40" s="195"/>
      <c r="AE40" s="205">
        <v>1.5</v>
      </c>
      <c r="AF40" s="197">
        <f t="shared" si="0"/>
        <v>45</v>
      </c>
      <c r="AG40" s="103"/>
      <c r="AH40" s="103"/>
      <c r="AI40" s="103"/>
      <c r="AJ40" s="103"/>
      <c r="AK40" s="103"/>
      <c r="AL40" s="104"/>
      <c r="AM40" s="104"/>
      <c r="AN40" s="218"/>
      <c r="AO40" s="219" t="s">
        <v>90</v>
      </c>
      <c r="AP40" s="220"/>
      <c r="AQ40" s="107">
        <v>3</v>
      </c>
      <c r="AR40" s="107"/>
      <c r="AS40" s="206">
        <v>3</v>
      </c>
      <c r="AT40" s="133"/>
      <c r="AU40" s="131"/>
      <c r="AV40" s="131"/>
      <c r="AW40" s="132"/>
      <c r="AX40" s="133"/>
      <c r="AY40" s="131"/>
      <c r="AZ40" s="131"/>
      <c r="BA40" s="131"/>
      <c r="BB40" s="135"/>
      <c r="BC40" s="136"/>
      <c r="BD40" s="136"/>
      <c r="BE40" s="137"/>
      <c r="BF40" s="115"/>
      <c r="BI40" s="9"/>
    </row>
    <row r="41" spans="1:67" s="12" customFormat="1" ht="82.5" customHeight="1" thickBot="1">
      <c r="A41" s="56"/>
      <c r="B41" s="499" t="s">
        <v>72</v>
      </c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1"/>
      <c r="AE41" s="221">
        <f aca="true" t="shared" si="1" ref="AE41:AO41">AE33+AE36+AE37+AE38+AE39+AE40</f>
        <v>19</v>
      </c>
      <c r="AF41" s="221">
        <f t="shared" si="1"/>
        <v>570</v>
      </c>
      <c r="AG41" s="221">
        <f t="shared" si="1"/>
        <v>234</v>
      </c>
      <c r="AH41" s="221">
        <f t="shared" si="1"/>
        <v>126</v>
      </c>
      <c r="AI41" s="221">
        <f t="shared" si="1"/>
        <v>6</v>
      </c>
      <c r="AJ41" s="221">
        <f t="shared" si="1"/>
        <v>36</v>
      </c>
      <c r="AK41" s="221">
        <f t="shared" si="1"/>
        <v>1</v>
      </c>
      <c r="AL41" s="221">
        <f t="shared" si="1"/>
        <v>72</v>
      </c>
      <c r="AM41" s="221">
        <f t="shared" si="1"/>
        <v>1</v>
      </c>
      <c r="AN41" s="221">
        <f t="shared" si="1"/>
        <v>64</v>
      </c>
      <c r="AO41" s="221">
        <f t="shared" si="1"/>
        <v>336</v>
      </c>
      <c r="AP41" s="175">
        <v>4</v>
      </c>
      <c r="AQ41" s="176">
        <v>5</v>
      </c>
      <c r="AR41" s="176">
        <v>4</v>
      </c>
      <c r="AS41" s="177">
        <v>2</v>
      </c>
      <c r="AT41" s="179"/>
      <c r="AU41" s="176">
        <v>1</v>
      </c>
      <c r="AV41" s="176">
        <v>1</v>
      </c>
      <c r="AW41" s="177"/>
      <c r="AX41" s="222"/>
      <c r="AY41" s="222"/>
      <c r="AZ41" s="222"/>
      <c r="BA41" s="222"/>
      <c r="BB41" s="222">
        <f>SUM(BB30:BB40)</f>
        <v>13</v>
      </c>
      <c r="BC41" s="222">
        <f>SUM(BC30:BC40)</f>
        <v>7</v>
      </c>
      <c r="BD41" s="222">
        <f>SUM(BD30:BD40)</f>
        <v>2</v>
      </c>
      <c r="BE41" s="222">
        <f>SUM(BE30:BE40)</f>
        <v>4</v>
      </c>
      <c r="BF41" s="223"/>
      <c r="BO41" s="13"/>
    </row>
    <row r="42" spans="1:58" ht="93" customHeight="1" thickBot="1">
      <c r="A42" s="54"/>
      <c r="B42" s="449" t="s">
        <v>112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1"/>
      <c r="AE42" s="224">
        <f aca="true" t="shared" si="2" ref="AE42:AS42">AE41+AE28</f>
        <v>22</v>
      </c>
      <c r="AF42" s="224">
        <f t="shared" si="2"/>
        <v>660</v>
      </c>
      <c r="AG42" s="224">
        <f t="shared" si="2"/>
        <v>306</v>
      </c>
      <c r="AH42" s="224">
        <f t="shared" si="2"/>
        <v>126</v>
      </c>
      <c r="AI42" s="224">
        <f t="shared" si="2"/>
        <v>6</v>
      </c>
      <c r="AJ42" s="224">
        <f t="shared" si="2"/>
        <v>108</v>
      </c>
      <c r="AK42" s="224">
        <f t="shared" si="2"/>
        <v>1</v>
      </c>
      <c r="AL42" s="224">
        <f t="shared" si="2"/>
        <v>72</v>
      </c>
      <c r="AM42" s="224">
        <f t="shared" si="2"/>
        <v>1</v>
      </c>
      <c r="AN42" s="224">
        <f t="shared" si="2"/>
        <v>64</v>
      </c>
      <c r="AO42" s="224">
        <f t="shared" si="2"/>
        <v>354</v>
      </c>
      <c r="AP42" s="224">
        <f t="shared" si="2"/>
        <v>4</v>
      </c>
      <c r="AQ42" s="224">
        <f t="shared" si="2"/>
        <v>6</v>
      </c>
      <c r="AR42" s="224">
        <f t="shared" si="2"/>
        <v>5</v>
      </c>
      <c r="AS42" s="224">
        <f t="shared" si="2"/>
        <v>2</v>
      </c>
      <c r="AT42" s="224"/>
      <c r="AU42" s="224">
        <f>AU41+AU28</f>
        <v>1</v>
      </c>
      <c r="AV42" s="224">
        <f>AV41</f>
        <v>1</v>
      </c>
      <c r="AW42" s="224"/>
      <c r="AX42" s="224">
        <f>AX41+AX28</f>
        <v>2</v>
      </c>
      <c r="AY42" s="224"/>
      <c r="AZ42" s="224">
        <f>AZ41+AZ28</f>
        <v>2</v>
      </c>
      <c r="BA42" s="224"/>
      <c r="BB42" s="224">
        <f>BB41+BB28</f>
        <v>15</v>
      </c>
      <c r="BC42" s="224">
        <f>BC41+BC28</f>
        <v>7</v>
      </c>
      <c r="BD42" s="224">
        <f>BD41+BD28</f>
        <v>4</v>
      </c>
      <c r="BE42" s="224">
        <f>BE41+BE28</f>
        <v>4</v>
      </c>
      <c r="BF42" s="115"/>
    </row>
    <row r="43" spans="1:58" ht="78.75" customHeight="1" thickBot="1">
      <c r="A43" s="54"/>
      <c r="B43" s="452" t="s">
        <v>94</v>
      </c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3"/>
      <c r="BE43" s="454"/>
      <c r="BF43" s="115"/>
    </row>
    <row r="44" spans="1:58" s="21" customFormat="1" ht="99.75" customHeight="1" thickBot="1">
      <c r="A44" s="54"/>
      <c r="B44" s="477" t="s">
        <v>115</v>
      </c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9"/>
      <c r="BF44" s="225"/>
    </row>
    <row r="45" spans="1:58" s="21" customFormat="1" ht="136.5" customHeight="1">
      <c r="A45" s="28"/>
      <c r="B45" s="48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482" t="s">
        <v>56</v>
      </c>
      <c r="U45" s="483"/>
      <c r="V45" s="484"/>
      <c r="W45" s="488" t="s">
        <v>7</v>
      </c>
      <c r="X45" s="489"/>
      <c r="Y45" s="489"/>
      <c r="Z45" s="489"/>
      <c r="AA45" s="490"/>
      <c r="AB45" s="514" t="s">
        <v>96</v>
      </c>
      <c r="AC45" s="515"/>
      <c r="AD45" s="516"/>
      <c r="AE45" s="229"/>
      <c r="AF45" s="227"/>
      <c r="AG45" s="227"/>
      <c r="AH45" s="227"/>
      <c r="AI45" s="227"/>
      <c r="AJ45" s="227"/>
      <c r="AK45" s="227"/>
      <c r="AL45" s="227"/>
      <c r="AM45" s="227"/>
      <c r="AN45" s="228"/>
      <c r="AO45" s="230"/>
      <c r="AP45" s="231"/>
      <c r="AQ45" s="232"/>
      <c r="AR45" s="232"/>
      <c r="AS45" s="233"/>
      <c r="AT45" s="231"/>
      <c r="AU45" s="232"/>
      <c r="AV45" s="232"/>
      <c r="AW45" s="233"/>
      <c r="AX45" s="231"/>
      <c r="AY45" s="232"/>
      <c r="AZ45" s="232"/>
      <c r="BA45" s="233"/>
      <c r="BB45" s="234"/>
      <c r="BC45" s="235"/>
      <c r="BD45" s="235"/>
      <c r="BE45" s="236"/>
      <c r="BF45" s="225"/>
    </row>
    <row r="46" spans="1:58" s="21" customFormat="1" ht="165.75" customHeight="1" thickBot="1">
      <c r="A46" s="28"/>
      <c r="B46" s="481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485"/>
      <c r="U46" s="486"/>
      <c r="V46" s="487"/>
      <c r="W46" s="491"/>
      <c r="X46" s="492"/>
      <c r="Y46" s="492"/>
      <c r="Z46" s="492"/>
      <c r="AA46" s="493"/>
      <c r="AB46" s="238" t="s">
        <v>36</v>
      </c>
      <c r="AC46" s="517" t="s">
        <v>37</v>
      </c>
      <c r="AD46" s="518"/>
      <c r="AE46" s="239"/>
      <c r="AF46" s="240"/>
      <c r="AG46" s="240"/>
      <c r="AH46" s="240"/>
      <c r="AI46" s="240"/>
      <c r="AJ46" s="240"/>
      <c r="AK46" s="240"/>
      <c r="AL46" s="240"/>
      <c r="AM46" s="240"/>
      <c r="AN46" s="241"/>
      <c r="AO46" s="242"/>
      <c r="AP46" s="243"/>
      <c r="AQ46" s="244"/>
      <c r="AR46" s="244"/>
      <c r="AS46" s="245"/>
      <c r="AT46" s="243"/>
      <c r="AU46" s="244"/>
      <c r="AV46" s="244"/>
      <c r="AW46" s="245"/>
      <c r="AX46" s="243"/>
      <c r="AY46" s="244"/>
      <c r="AZ46" s="244"/>
      <c r="BA46" s="245"/>
      <c r="BB46" s="246"/>
      <c r="BC46" s="237"/>
      <c r="BD46" s="237"/>
      <c r="BE46" s="247"/>
      <c r="BF46" s="225"/>
    </row>
    <row r="47" spans="1:58" s="21" customFormat="1" ht="73.5" customHeight="1" thickBot="1">
      <c r="A47" s="28"/>
      <c r="B47" s="248">
        <v>19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519" t="s">
        <v>116</v>
      </c>
      <c r="U47" s="520"/>
      <c r="V47" s="521"/>
      <c r="W47" s="522"/>
      <c r="X47" s="523"/>
      <c r="Y47" s="523"/>
      <c r="Z47" s="523"/>
      <c r="AA47" s="523"/>
      <c r="AB47" s="250"/>
      <c r="AC47" s="497"/>
      <c r="AD47" s="498"/>
      <c r="AE47" s="226"/>
      <c r="AF47" s="251"/>
      <c r="AG47" s="251"/>
      <c r="AH47" s="251"/>
      <c r="AI47" s="251"/>
      <c r="AJ47" s="251"/>
      <c r="AK47" s="251"/>
      <c r="AL47" s="252"/>
      <c r="AM47" s="252"/>
      <c r="AN47" s="252"/>
      <c r="AO47" s="253"/>
      <c r="AP47" s="254"/>
      <c r="AQ47" s="255"/>
      <c r="AR47" s="255"/>
      <c r="AS47" s="256"/>
      <c r="AT47" s="254"/>
      <c r="AU47" s="255"/>
      <c r="AV47" s="255"/>
      <c r="AW47" s="257"/>
      <c r="AX47" s="258"/>
      <c r="AY47" s="255"/>
      <c r="AZ47" s="255"/>
      <c r="BA47" s="256"/>
      <c r="BB47" s="259"/>
      <c r="BC47" s="260"/>
      <c r="BD47" s="260"/>
      <c r="BE47" s="261"/>
      <c r="BF47" s="225"/>
    </row>
    <row r="48" spans="1:58" s="21" customFormat="1" ht="156" customHeight="1" thickBot="1">
      <c r="A48" s="28"/>
      <c r="B48" s="116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405" t="s">
        <v>133</v>
      </c>
      <c r="U48" s="510"/>
      <c r="V48" s="511"/>
      <c r="W48" s="512" t="s">
        <v>134</v>
      </c>
      <c r="X48" s="513"/>
      <c r="Y48" s="513"/>
      <c r="Z48" s="513"/>
      <c r="AA48" s="513"/>
      <c r="AB48" s="207">
        <v>1</v>
      </c>
      <c r="AC48" s="435"/>
      <c r="AD48" s="436"/>
      <c r="AE48" s="207">
        <v>2</v>
      </c>
      <c r="AF48" s="208">
        <f>AE48*30</f>
        <v>60</v>
      </c>
      <c r="AG48" s="208">
        <f>AH48+AJ48+AL48</f>
        <v>36</v>
      </c>
      <c r="AH48" s="208">
        <v>18</v>
      </c>
      <c r="AI48" s="208"/>
      <c r="AJ48" s="208">
        <v>18</v>
      </c>
      <c r="AK48" s="208"/>
      <c r="AL48" s="209"/>
      <c r="AM48" s="209"/>
      <c r="AN48" s="209"/>
      <c r="AO48" s="210">
        <f>AF48-AG48</f>
        <v>24</v>
      </c>
      <c r="AP48" s="211"/>
      <c r="AQ48" s="212">
        <v>3</v>
      </c>
      <c r="AR48" s="212">
        <v>3</v>
      </c>
      <c r="AS48" s="213"/>
      <c r="AT48" s="214"/>
      <c r="AU48" s="212"/>
      <c r="AV48" s="212"/>
      <c r="AW48" s="213"/>
      <c r="AX48" s="112">
        <f>SUM(AY48:BA48)</f>
        <v>2</v>
      </c>
      <c r="AY48" s="212">
        <v>1</v>
      </c>
      <c r="AZ48" s="212">
        <v>1</v>
      </c>
      <c r="BA48" s="213"/>
      <c r="BB48" s="112"/>
      <c r="BC48" s="212"/>
      <c r="BD48" s="212"/>
      <c r="BE48" s="213"/>
      <c r="BF48" s="225"/>
    </row>
    <row r="49" spans="1:65" s="21" customFormat="1" ht="84" customHeight="1" thickBot="1">
      <c r="A49" s="28"/>
      <c r="B49" s="263">
        <v>20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519" t="s">
        <v>117</v>
      </c>
      <c r="U49" s="520"/>
      <c r="V49" s="521"/>
      <c r="W49" s="536"/>
      <c r="X49" s="537"/>
      <c r="Y49" s="537"/>
      <c r="Z49" s="537"/>
      <c r="AA49" s="537"/>
      <c r="AB49" s="265"/>
      <c r="AC49" s="524"/>
      <c r="AD49" s="525"/>
      <c r="AE49" s="226"/>
      <c r="AF49" s="251"/>
      <c r="AG49" s="251"/>
      <c r="AH49" s="251"/>
      <c r="AI49" s="251"/>
      <c r="AJ49" s="251"/>
      <c r="AK49" s="251"/>
      <c r="AL49" s="252"/>
      <c r="AM49" s="252"/>
      <c r="AN49" s="252"/>
      <c r="AO49" s="253"/>
      <c r="AP49" s="254"/>
      <c r="AQ49" s="255"/>
      <c r="AR49" s="255"/>
      <c r="AS49" s="256"/>
      <c r="AT49" s="254"/>
      <c r="AU49" s="255"/>
      <c r="AV49" s="255"/>
      <c r="AW49" s="257"/>
      <c r="AX49" s="258"/>
      <c r="AY49" s="255"/>
      <c r="AZ49" s="255"/>
      <c r="BA49" s="256"/>
      <c r="BB49" s="259"/>
      <c r="BC49" s="260"/>
      <c r="BD49" s="260"/>
      <c r="BE49" s="261"/>
      <c r="BF49" s="225"/>
      <c r="BM49" s="21" t="s">
        <v>99</v>
      </c>
    </row>
    <row r="50" spans="1:58" s="21" customFormat="1" ht="94.5" customHeight="1" thickBot="1">
      <c r="A50" s="28"/>
      <c r="B50" s="116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455" t="s">
        <v>71</v>
      </c>
      <c r="U50" s="456"/>
      <c r="V50" s="457"/>
      <c r="W50" s="437" t="s">
        <v>70</v>
      </c>
      <c r="X50" s="438"/>
      <c r="Y50" s="438"/>
      <c r="Z50" s="438"/>
      <c r="AA50" s="438"/>
      <c r="AB50" s="207">
        <v>1</v>
      </c>
      <c r="AC50" s="435"/>
      <c r="AD50" s="436"/>
      <c r="AE50" s="207">
        <v>2</v>
      </c>
      <c r="AF50" s="208">
        <f>AE50*30</f>
        <v>60</v>
      </c>
      <c r="AG50" s="208">
        <f>AH50+AJ50+AL50</f>
        <v>36</v>
      </c>
      <c r="AH50" s="208">
        <v>18</v>
      </c>
      <c r="AI50" s="208"/>
      <c r="AJ50" s="208">
        <v>18</v>
      </c>
      <c r="AK50" s="208"/>
      <c r="AL50" s="209"/>
      <c r="AM50" s="209"/>
      <c r="AN50" s="209"/>
      <c r="AO50" s="210">
        <f>AF50-AG50</f>
        <v>24</v>
      </c>
      <c r="AP50" s="211"/>
      <c r="AQ50" s="212">
        <v>4</v>
      </c>
      <c r="AR50" s="212">
        <v>4</v>
      </c>
      <c r="AS50" s="213"/>
      <c r="AT50" s="214"/>
      <c r="AU50" s="212"/>
      <c r="AV50" s="212"/>
      <c r="AW50" s="213"/>
      <c r="AX50" s="112"/>
      <c r="AY50" s="212"/>
      <c r="AZ50" s="212"/>
      <c r="BA50" s="213"/>
      <c r="BB50" s="112">
        <f>SUM(BC50:BE50)</f>
        <v>2</v>
      </c>
      <c r="BC50" s="212">
        <v>1</v>
      </c>
      <c r="BD50" s="212">
        <v>1</v>
      </c>
      <c r="BE50" s="213"/>
      <c r="BF50" s="225"/>
    </row>
    <row r="51" spans="1:71" s="21" customFormat="1" ht="79.5" customHeight="1" thickBot="1">
      <c r="A51" s="28"/>
      <c r="B51" s="26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539" t="s">
        <v>118</v>
      </c>
      <c r="U51" s="540"/>
      <c r="V51" s="540"/>
      <c r="W51" s="540"/>
      <c r="X51" s="540"/>
      <c r="Y51" s="540"/>
      <c r="Z51" s="540"/>
      <c r="AA51" s="540"/>
      <c r="AB51" s="540"/>
      <c r="AC51" s="540"/>
      <c r="AD51" s="268"/>
      <c r="AE51" s="269">
        <v>4</v>
      </c>
      <c r="AF51" s="270">
        <v>120</v>
      </c>
      <c r="AG51" s="270">
        <v>72</v>
      </c>
      <c r="AH51" s="270">
        <v>36</v>
      </c>
      <c r="AI51" s="270"/>
      <c r="AJ51" s="270">
        <v>36</v>
      </c>
      <c r="AK51" s="270"/>
      <c r="AL51" s="271"/>
      <c r="AM51" s="271"/>
      <c r="AN51" s="271"/>
      <c r="AO51" s="272">
        <v>48</v>
      </c>
      <c r="AP51" s="273"/>
      <c r="AQ51" s="274">
        <v>2</v>
      </c>
      <c r="AR51" s="274">
        <v>2</v>
      </c>
      <c r="AS51" s="275"/>
      <c r="AT51" s="273"/>
      <c r="AU51" s="274"/>
      <c r="AV51" s="274"/>
      <c r="AW51" s="276"/>
      <c r="AX51" s="277">
        <v>2</v>
      </c>
      <c r="AY51" s="274">
        <v>1</v>
      </c>
      <c r="AZ51" s="274">
        <v>1</v>
      </c>
      <c r="BA51" s="275"/>
      <c r="BB51" s="278">
        <v>2</v>
      </c>
      <c r="BC51" s="279">
        <v>1</v>
      </c>
      <c r="BD51" s="279">
        <v>1</v>
      </c>
      <c r="BE51" s="280"/>
      <c r="BF51" s="225"/>
      <c r="BS51" s="21" t="s">
        <v>99</v>
      </c>
    </row>
    <row r="52" spans="1:58" ht="96.75" customHeight="1" thickBot="1">
      <c r="A52" s="54"/>
      <c r="B52" s="541" t="s">
        <v>95</v>
      </c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541"/>
      <c r="AD52" s="541"/>
      <c r="AE52" s="541"/>
      <c r="AF52" s="541"/>
      <c r="AG52" s="541"/>
      <c r="AH52" s="541"/>
      <c r="AI52" s="541"/>
      <c r="AJ52" s="541"/>
      <c r="AK52" s="541"/>
      <c r="AL52" s="541"/>
      <c r="AM52" s="541"/>
      <c r="AN52" s="541"/>
      <c r="AO52" s="541"/>
      <c r="AP52" s="541"/>
      <c r="AQ52" s="541"/>
      <c r="AR52" s="541"/>
      <c r="AS52" s="541"/>
      <c r="AT52" s="541"/>
      <c r="AU52" s="541"/>
      <c r="AV52" s="541"/>
      <c r="AW52" s="541"/>
      <c r="AX52" s="541"/>
      <c r="AY52" s="541"/>
      <c r="AZ52" s="541"/>
      <c r="BA52" s="541"/>
      <c r="BB52" s="541"/>
      <c r="BC52" s="541"/>
      <c r="BD52" s="541"/>
      <c r="BE52" s="542"/>
      <c r="BF52" s="115"/>
    </row>
    <row r="53" spans="1:58" s="20" customFormat="1" ht="225.75" customHeight="1">
      <c r="A53" s="28"/>
      <c r="B53" s="48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482" t="s">
        <v>56</v>
      </c>
      <c r="U53" s="483"/>
      <c r="V53" s="484"/>
      <c r="W53" s="488" t="s">
        <v>7</v>
      </c>
      <c r="X53" s="489"/>
      <c r="Y53" s="489"/>
      <c r="Z53" s="489"/>
      <c r="AA53" s="490"/>
      <c r="AB53" s="514" t="s">
        <v>96</v>
      </c>
      <c r="AC53" s="515"/>
      <c r="AD53" s="516"/>
      <c r="AE53" s="229"/>
      <c r="AF53" s="227"/>
      <c r="AG53" s="227"/>
      <c r="AH53" s="227"/>
      <c r="AI53" s="227"/>
      <c r="AJ53" s="227"/>
      <c r="AK53" s="227"/>
      <c r="AL53" s="227"/>
      <c r="AM53" s="227"/>
      <c r="AN53" s="228"/>
      <c r="AO53" s="230"/>
      <c r="AP53" s="231"/>
      <c r="AQ53" s="232"/>
      <c r="AR53" s="232"/>
      <c r="AS53" s="233"/>
      <c r="AT53" s="231"/>
      <c r="AU53" s="232"/>
      <c r="AV53" s="232"/>
      <c r="AW53" s="233"/>
      <c r="AX53" s="231"/>
      <c r="AY53" s="232"/>
      <c r="AZ53" s="232"/>
      <c r="BA53" s="233"/>
      <c r="BB53" s="234"/>
      <c r="BC53" s="235"/>
      <c r="BD53" s="235"/>
      <c r="BE53" s="236"/>
      <c r="BF53" s="225"/>
    </row>
    <row r="54" spans="1:58" s="20" customFormat="1" ht="79.5" customHeight="1" thickBot="1">
      <c r="A54" s="28"/>
      <c r="B54" s="481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528"/>
      <c r="U54" s="529"/>
      <c r="V54" s="530"/>
      <c r="W54" s="531"/>
      <c r="X54" s="532"/>
      <c r="Y54" s="532"/>
      <c r="Z54" s="532"/>
      <c r="AA54" s="533"/>
      <c r="AB54" s="282" t="s">
        <v>36</v>
      </c>
      <c r="AC54" s="517" t="s">
        <v>37</v>
      </c>
      <c r="AD54" s="518"/>
      <c r="AE54" s="239"/>
      <c r="AF54" s="240"/>
      <c r="AG54" s="240"/>
      <c r="AH54" s="240"/>
      <c r="AI54" s="240"/>
      <c r="AJ54" s="240"/>
      <c r="AK54" s="240"/>
      <c r="AL54" s="240"/>
      <c r="AM54" s="240"/>
      <c r="AN54" s="241"/>
      <c r="AO54" s="242"/>
      <c r="AP54" s="243"/>
      <c r="AQ54" s="244"/>
      <c r="AR54" s="244"/>
      <c r="AS54" s="245"/>
      <c r="AT54" s="243"/>
      <c r="AU54" s="244"/>
      <c r="AV54" s="244"/>
      <c r="AW54" s="245"/>
      <c r="AX54" s="243"/>
      <c r="AY54" s="244"/>
      <c r="AZ54" s="244"/>
      <c r="BA54" s="245"/>
      <c r="BB54" s="246"/>
      <c r="BC54" s="237"/>
      <c r="BD54" s="237"/>
      <c r="BE54" s="247"/>
      <c r="BF54" s="225"/>
    </row>
    <row r="55" spans="1:58" s="20" customFormat="1" ht="99.75" customHeight="1" thickBot="1">
      <c r="A55" s="28"/>
      <c r="B55" s="283">
        <v>21</v>
      </c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410" t="s">
        <v>108</v>
      </c>
      <c r="U55" s="411"/>
      <c r="V55" s="412"/>
      <c r="W55" s="413"/>
      <c r="X55" s="414"/>
      <c r="Y55" s="414"/>
      <c r="Z55" s="414"/>
      <c r="AA55" s="414"/>
      <c r="AB55" s="284"/>
      <c r="AC55" s="452"/>
      <c r="AD55" s="538"/>
      <c r="AE55" s="285"/>
      <c r="AF55" s="286"/>
      <c r="AG55" s="286"/>
      <c r="AH55" s="286"/>
      <c r="AI55" s="286"/>
      <c r="AJ55" s="286"/>
      <c r="AK55" s="286"/>
      <c r="AL55" s="287"/>
      <c r="AM55" s="287"/>
      <c r="AN55" s="287"/>
      <c r="AO55" s="288"/>
      <c r="AP55" s="289"/>
      <c r="AQ55" s="216"/>
      <c r="AR55" s="216"/>
      <c r="AS55" s="217"/>
      <c r="AT55" s="289"/>
      <c r="AU55" s="216"/>
      <c r="AV55" s="216"/>
      <c r="AW55" s="290"/>
      <c r="AX55" s="291"/>
      <c r="AY55" s="216"/>
      <c r="AZ55" s="216"/>
      <c r="BA55" s="217"/>
      <c r="BB55" s="215"/>
      <c r="BC55" s="292"/>
      <c r="BD55" s="292"/>
      <c r="BE55" s="293"/>
      <c r="BF55" s="225"/>
    </row>
    <row r="56" spans="1:77" s="21" customFormat="1" ht="189.75" customHeight="1" thickBot="1">
      <c r="A56" s="28"/>
      <c r="B56" s="294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455" t="s">
        <v>119</v>
      </c>
      <c r="U56" s="456"/>
      <c r="V56" s="457"/>
      <c r="W56" s="437" t="s">
        <v>60</v>
      </c>
      <c r="X56" s="438"/>
      <c r="Y56" s="438"/>
      <c r="Z56" s="438"/>
      <c r="AA56" s="438"/>
      <c r="AB56" s="296">
        <v>1</v>
      </c>
      <c r="AC56" s="439"/>
      <c r="AD56" s="440"/>
      <c r="AE56" s="298">
        <v>4</v>
      </c>
      <c r="AF56" s="299">
        <f>AE56*30</f>
        <v>120</v>
      </c>
      <c r="AG56" s="299">
        <f>AH56+AJ56+AL56</f>
        <v>72</v>
      </c>
      <c r="AH56" s="299">
        <v>36</v>
      </c>
      <c r="AI56" s="299"/>
      <c r="AJ56" s="299">
        <v>18</v>
      </c>
      <c r="AK56" s="299"/>
      <c r="AL56" s="297">
        <v>18</v>
      </c>
      <c r="AM56" s="297"/>
      <c r="AN56" s="297"/>
      <c r="AO56" s="300">
        <f>AF56-AG56</f>
        <v>48</v>
      </c>
      <c r="AP56" s="301"/>
      <c r="AQ56" s="302">
        <v>3</v>
      </c>
      <c r="AR56" s="302">
        <v>3</v>
      </c>
      <c r="AS56" s="303"/>
      <c r="AT56" s="304"/>
      <c r="AU56" s="302"/>
      <c r="AV56" s="302"/>
      <c r="AW56" s="303"/>
      <c r="AX56" s="305">
        <f>SUM(AY56:BA56)</f>
        <v>4</v>
      </c>
      <c r="AY56" s="302">
        <v>2</v>
      </c>
      <c r="AZ56" s="302">
        <v>1</v>
      </c>
      <c r="BA56" s="303">
        <v>1</v>
      </c>
      <c r="BB56" s="305"/>
      <c r="BC56" s="302"/>
      <c r="BD56" s="302"/>
      <c r="BE56" s="303"/>
      <c r="BF56" s="225"/>
      <c r="BT56" s="21" t="s">
        <v>99</v>
      </c>
      <c r="BY56" s="21" t="s">
        <v>99</v>
      </c>
    </row>
    <row r="57" spans="1:58" s="20" customFormat="1" ht="99.75" customHeight="1" thickBot="1">
      <c r="A57" s="28"/>
      <c r="B57" s="283">
        <v>22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410" t="s">
        <v>109</v>
      </c>
      <c r="U57" s="411"/>
      <c r="V57" s="412"/>
      <c r="W57" s="413"/>
      <c r="X57" s="414"/>
      <c r="Y57" s="414"/>
      <c r="Z57" s="414"/>
      <c r="AA57" s="414"/>
      <c r="AB57" s="306"/>
      <c r="AC57" s="415"/>
      <c r="AD57" s="416"/>
      <c r="AE57" s="285"/>
      <c r="AF57" s="286"/>
      <c r="AG57" s="286"/>
      <c r="AH57" s="286"/>
      <c r="AI57" s="286"/>
      <c r="AJ57" s="286"/>
      <c r="AK57" s="286"/>
      <c r="AL57" s="287"/>
      <c r="AM57" s="287"/>
      <c r="AN57" s="287"/>
      <c r="AO57" s="288"/>
      <c r="AP57" s="289"/>
      <c r="AQ57" s="216"/>
      <c r="AR57" s="216"/>
      <c r="AS57" s="217"/>
      <c r="AT57" s="289"/>
      <c r="AU57" s="216"/>
      <c r="AV57" s="216"/>
      <c r="AW57" s="290"/>
      <c r="AX57" s="291"/>
      <c r="AY57" s="216"/>
      <c r="AZ57" s="216"/>
      <c r="BA57" s="217"/>
      <c r="BB57" s="215"/>
      <c r="BC57" s="292"/>
      <c r="BD57" s="292"/>
      <c r="BE57" s="293"/>
      <c r="BF57" s="225"/>
    </row>
    <row r="58" spans="1:77" s="21" customFormat="1" ht="144" customHeight="1" thickBot="1">
      <c r="A58" s="28"/>
      <c r="B58" s="294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455" t="s">
        <v>120</v>
      </c>
      <c r="U58" s="456"/>
      <c r="V58" s="457"/>
      <c r="W58" s="437" t="s">
        <v>60</v>
      </c>
      <c r="X58" s="438"/>
      <c r="Y58" s="438"/>
      <c r="Z58" s="438"/>
      <c r="AA58" s="438"/>
      <c r="AB58" s="296">
        <v>1</v>
      </c>
      <c r="AC58" s="439"/>
      <c r="AD58" s="440"/>
      <c r="AE58" s="298">
        <v>4</v>
      </c>
      <c r="AF58" s="299">
        <f>AE58*30</f>
        <v>120</v>
      </c>
      <c r="AG58" s="299">
        <f>AH58+AJ58+AL58</f>
        <v>72</v>
      </c>
      <c r="AH58" s="299">
        <v>18</v>
      </c>
      <c r="AI58" s="299"/>
      <c r="AJ58" s="299">
        <v>18</v>
      </c>
      <c r="AK58" s="299"/>
      <c r="AL58" s="297">
        <v>36</v>
      </c>
      <c r="AM58" s="297"/>
      <c r="AN58" s="297"/>
      <c r="AO58" s="300">
        <f>AF58-AG58</f>
        <v>48</v>
      </c>
      <c r="AP58" s="301"/>
      <c r="AQ58" s="302">
        <v>3</v>
      </c>
      <c r="AR58" s="302">
        <v>3</v>
      </c>
      <c r="AS58" s="303"/>
      <c r="AT58" s="304"/>
      <c r="AU58" s="302"/>
      <c r="AV58" s="302"/>
      <c r="AW58" s="303"/>
      <c r="AX58" s="305">
        <f>SUM(AY58:BA58)</f>
        <v>4</v>
      </c>
      <c r="AY58" s="302">
        <v>1</v>
      </c>
      <c r="AZ58" s="302">
        <v>1</v>
      </c>
      <c r="BA58" s="303">
        <v>2</v>
      </c>
      <c r="BB58" s="305"/>
      <c r="BC58" s="302"/>
      <c r="BD58" s="302"/>
      <c r="BE58" s="303"/>
      <c r="BF58" s="225"/>
      <c r="BQ58" s="21" t="s">
        <v>99</v>
      </c>
      <c r="BT58" s="21" t="s">
        <v>99</v>
      </c>
      <c r="BY58" s="21" t="s">
        <v>99</v>
      </c>
    </row>
    <row r="59" spans="1:58" s="20" customFormat="1" ht="99.75" customHeight="1" thickBot="1">
      <c r="A59" s="28"/>
      <c r="B59" s="283">
        <v>23</v>
      </c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410" t="s">
        <v>97</v>
      </c>
      <c r="U59" s="411"/>
      <c r="V59" s="412"/>
      <c r="W59" s="413"/>
      <c r="X59" s="414"/>
      <c r="Y59" s="414"/>
      <c r="Z59" s="414"/>
      <c r="AA59" s="414"/>
      <c r="AB59" s="306"/>
      <c r="AC59" s="415"/>
      <c r="AD59" s="416"/>
      <c r="AE59" s="285"/>
      <c r="AF59" s="286"/>
      <c r="AG59" s="286"/>
      <c r="AH59" s="286"/>
      <c r="AI59" s="286"/>
      <c r="AJ59" s="286"/>
      <c r="AK59" s="286"/>
      <c r="AL59" s="287"/>
      <c r="AM59" s="287"/>
      <c r="AN59" s="287"/>
      <c r="AO59" s="288"/>
      <c r="AP59" s="289"/>
      <c r="AQ59" s="216"/>
      <c r="AR59" s="216"/>
      <c r="AS59" s="217"/>
      <c r="AT59" s="289"/>
      <c r="AU59" s="216"/>
      <c r="AV59" s="216"/>
      <c r="AW59" s="290"/>
      <c r="AX59" s="291"/>
      <c r="AY59" s="216"/>
      <c r="AZ59" s="216"/>
      <c r="BA59" s="217"/>
      <c r="BB59" s="215"/>
      <c r="BC59" s="292"/>
      <c r="BD59" s="292"/>
      <c r="BE59" s="293"/>
      <c r="BF59" s="225"/>
    </row>
    <row r="60" spans="1:72" s="20" customFormat="1" ht="157.5" customHeight="1" thickBot="1">
      <c r="A60" s="28"/>
      <c r="B60" s="307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427" t="s">
        <v>98</v>
      </c>
      <c r="U60" s="428"/>
      <c r="V60" s="429"/>
      <c r="W60" s="425" t="s">
        <v>60</v>
      </c>
      <c r="X60" s="426"/>
      <c r="Y60" s="426"/>
      <c r="Z60" s="426"/>
      <c r="AA60" s="426"/>
      <c r="AB60" s="309">
        <v>1</v>
      </c>
      <c r="AC60" s="430"/>
      <c r="AD60" s="431"/>
      <c r="AE60" s="309">
        <v>4</v>
      </c>
      <c r="AF60" s="286">
        <f>AE60*30</f>
        <v>120</v>
      </c>
      <c r="AG60" s="286">
        <f>AH60+AJ60+AL60</f>
        <v>72</v>
      </c>
      <c r="AH60" s="286">
        <v>18</v>
      </c>
      <c r="AI60" s="286"/>
      <c r="AJ60" s="286">
        <v>18</v>
      </c>
      <c r="AK60" s="286"/>
      <c r="AL60" s="287">
        <v>36</v>
      </c>
      <c r="AM60" s="287"/>
      <c r="AN60" s="287"/>
      <c r="AO60" s="288">
        <f>AF60-AG60</f>
        <v>48</v>
      </c>
      <c r="AP60" s="289"/>
      <c r="AQ60" s="216">
        <v>3</v>
      </c>
      <c r="AR60" s="216">
        <v>3</v>
      </c>
      <c r="AS60" s="217"/>
      <c r="AT60" s="291"/>
      <c r="AU60" s="216"/>
      <c r="AV60" s="216"/>
      <c r="AW60" s="217"/>
      <c r="AX60" s="215">
        <f>SUM(AY60:BA60)</f>
        <v>4</v>
      </c>
      <c r="AY60" s="216">
        <v>1</v>
      </c>
      <c r="AZ60" s="216">
        <v>1</v>
      </c>
      <c r="BA60" s="217">
        <v>2</v>
      </c>
      <c r="BB60" s="215"/>
      <c r="BC60" s="216"/>
      <c r="BD60" s="216"/>
      <c r="BE60" s="217"/>
      <c r="BF60" s="225"/>
      <c r="BN60" s="20" t="s">
        <v>99</v>
      </c>
      <c r="BT60" s="20" t="s">
        <v>99</v>
      </c>
    </row>
    <row r="61" spans="1:58" s="20" customFormat="1" ht="99.75" customHeight="1" thickBot="1">
      <c r="A61" s="28"/>
      <c r="B61" s="283">
        <v>24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410" t="s">
        <v>100</v>
      </c>
      <c r="U61" s="411"/>
      <c r="V61" s="412"/>
      <c r="W61" s="413"/>
      <c r="X61" s="414"/>
      <c r="Y61" s="414"/>
      <c r="Z61" s="414"/>
      <c r="AA61" s="414"/>
      <c r="AB61" s="306"/>
      <c r="AC61" s="415"/>
      <c r="AD61" s="416"/>
      <c r="AE61" s="285"/>
      <c r="AF61" s="286"/>
      <c r="AG61" s="286"/>
      <c r="AH61" s="286"/>
      <c r="AI61" s="286"/>
      <c r="AJ61" s="286"/>
      <c r="AK61" s="286"/>
      <c r="AL61" s="287"/>
      <c r="AM61" s="287"/>
      <c r="AN61" s="287"/>
      <c r="AO61" s="288"/>
      <c r="AP61" s="289"/>
      <c r="AQ61" s="216"/>
      <c r="AR61" s="216"/>
      <c r="AS61" s="217"/>
      <c r="AT61" s="289"/>
      <c r="AU61" s="216"/>
      <c r="AV61" s="216"/>
      <c r="AW61" s="290"/>
      <c r="AX61" s="291"/>
      <c r="AY61" s="216"/>
      <c r="AZ61" s="216"/>
      <c r="BA61" s="217"/>
      <c r="BB61" s="215"/>
      <c r="BC61" s="292"/>
      <c r="BD61" s="292"/>
      <c r="BE61" s="293"/>
      <c r="BF61" s="225"/>
    </row>
    <row r="62" spans="1:77" s="20" customFormat="1" ht="159" customHeight="1" thickBot="1">
      <c r="A62" s="28"/>
      <c r="B62" s="116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432" t="s">
        <v>101</v>
      </c>
      <c r="U62" s="433"/>
      <c r="V62" s="434"/>
      <c r="W62" s="420" t="s">
        <v>60</v>
      </c>
      <c r="X62" s="421"/>
      <c r="Y62" s="421"/>
      <c r="Z62" s="421"/>
      <c r="AA62" s="421"/>
      <c r="AB62" s="207">
        <v>1</v>
      </c>
      <c r="AC62" s="435"/>
      <c r="AD62" s="436"/>
      <c r="AE62" s="207">
        <v>4</v>
      </c>
      <c r="AF62" s="208">
        <f>AE62*30</f>
        <v>120</v>
      </c>
      <c r="AG62" s="208">
        <f>AH62+AJ62+AL62</f>
        <v>72</v>
      </c>
      <c r="AH62" s="208">
        <v>18</v>
      </c>
      <c r="AI62" s="208"/>
      <c r="AJ62" s="208"/>
      <c r="AK62" s="208"/>
      <c r="AL62" s="209">
        <v>54</v>
      </c>
      <c r="AM62" s="209"/>
      <c r="AN62" s="209"/>
      <c r="AO62" s="210">
        <f>AF62-AG62</f>
        <v>48</v>
      </c>
      <c r="AP62" s="211"/>
      <c r="AQ62" s="216">
        <v>3</v>
      </c>
      <c r="AR62" s="216">
        <v>3</v>
      </c>
      <c r="AS62" s="213"/>
      <c r="AT62" s="214"/>
      <c r="AU62" s="212"/>
      <c r="AV62" s="212"/>
      <c r="AW62" s="213"/>
      <c r="AX62" s="112">
        <f>SUM(AY62:BA62)</f>
        <v>4</v>
      </c>
      <c r="AY62" s="212">
        <v>1</v>
      </c>
      <c r="AZ62" s="212"/>
      <c r="BA62" s="213">
        <v>3</v>
      </c>
      <c r="BB62" s="112"/>
      <c r="BC62" s="212"/>
      <c r="BD62" s="212"/>
      <c r="BE62" s="213"/>
      <c r="BF62" s="225"/>
      <c r="BT62" s="20" t="s">
        <v>99</v>
      </c>
      <c r="BY62" s="20" t="s">
        <v>99</v>
      </c>
    </row>
    <row r="63" spans="1:58" s="20" customFormat="1" ht="99.75" customHeight="1" thickBot="1">
      <c r="A63" s="28"/>
      <c r="B63" s="283">
        <v>25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410" t="s">
        <v>102</v>
      </c>
      <c r="U63" s="411"/>
      <c r="V63" s="412"/>
      <c r="W63" s="413"/>
      <c r="X63" s="414"/>
      <c r="Y63" s="414"/>
      <c r="Z63" s="414"/>
      <c r="AA63" s="414"/>
      <c r="AB63" s="306"/>
      <c r="AC63" s="415"/>
      <c r="AD63" s="416"/>
      <c r="AE63" s="285"/>
      <c r="AF63" s="286"/>
      <c r="AG63" s="286"/>
      <c r="AH63" s="286"/>
      <c r="AI63" s="286"/>
      <c r="AJ63" s="286"/>
      <c r="AK63" s="286"/>
      <c r="AL63" s="287"/>
      <c r="AM63" s="287"/>
      <c r="AN63" s="287"/>
      <c r="AO63" s="288"/>
      <c r="AP63" s="289"/>
      <c r="AQ63" s="216"/>
      <c r="AR63" s="216"/>
      <c r="AS63" s="217"/>
      <c r="AT63" s="289"/>
      <c r="AU63" s="216"/>
      <c r="AV63" s="216"/>
      <c r="AW63" s="290"/>
      <c r="AX63" s="291"/>
      <c r="AY63" s="216"/>
      <c r="AZ63" s="216"/>
      <c r="BA63" s="217"/>
      <c r="BB63" s="215"/>
      <c r="BC63" s="292"/>
      <c r="BD63" s="292"/>
      <c r="BE63" s="293"/>
      <c r="BF63" s="225"/>
    </row>
    <row r="64" spans="1:77" s="20" customFormat="1" ht="157.5" customHeight="1" thickBot="1">
      <c r="A64" s="28"/>
      <c r="B64" s="116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432" t="s">
        <v>103</v>
      </c>
      <c r="U64" s="433"/>
      <c r="V64" s="434"/>
      <c r="W64" s="420" t="s">
        <v>60</v>
      </c>
      <c r="X64" s="421"/>
      <c r="Y64" s="421"/>
      <c r="Z64" s="421"/>
      <c r="AA64" s="421"/>
      <c r="AB64" s="207">
        <v>1</v>
      </c>
      <c r="AC64" s="435"/>
      <c r="AD64" s="436"/>
      <c r="AE64" s="207">
        <v>4</v>
      </c>
      <c r="AF64" s="208">
        <f>AE64*30</f>
        <v>120</v>
      </c>
      <c r="AG64" s="208">
        <f>AH64+AJ64+AL64</f>
        <v>72</v>
      </c>
      <c r="AH64" s="208">
        <v>18</v>
      </c>
      <c r="AI64" s="208"/>
      <c r="AJ64" s="208">
        <v>18</v>
      </c>
      <c r="AK64" s="208"/>
      <c r="AL64" s="209">
        <v>36</v>
      </c>
      <c r="AM64" s="209"/>
      <c r="AN64" s="209"/>
      <c r="AO64" s="210">
        <f>AF64-AG64</f>
        <v>48</v>
      </c>
      <c r="AP64" s="211"/>
      <c r="AQ64" s="212">
        <v>4</v>
      </c>
      <c r="AR64" s="212">
        <v>4</v>
      </c>
      <c r="AS64" s="213"/>
      <c r="AT64" s="214"/>
      <c r="AU64" s="212"/>
      <c r="AV64" s="212"/>
      <c r="AW64" s="213"/>
      <c r="AX64" s="112"/>
      <c r="AY64" s="212"/>
      <c r="AZ64" s="212"/>
      <c r="BA64" s="213"/>
      <c r="BB64" s="112">
        <f>SUM(BC64:BE64)</f>
        <v>4</v>
      </c>
      <c r="BC64" s="212">
        <v>1</v>
      </c>
      <c r="BD64" s="212">
        <v>1</v>
      </c>
      <c r="BE64" s="213">
        <v>2</v>
      </c>
      <c r="BF64" s="225"/>
      <c r="BQ64" s="20" t="s">
        <v>99</v>
      </c>
      <c r="BT64" s="20" t="s">
        <v>99</v>
      </c>
      <c r="BY64" s="20" t="s">
        <v>99</v>
      </c>
    </row>
    <row r="65" spans="1:58" s="20" customFormat="1" ht="99.75" customHeight="1" thickBot="1">
      <c r="A65" s="28"/>
      <c r="B65" s="283">
        <v>26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410" t="s">
        <v>104</v>
      </c>
      <c r="U65" s="411"/>
      <c r="V65" s="412"/>
      <c r="W65" s="413"/>
      <c r="X65" s="414"/>
      <c r="Y65" s="414"/>
      <c r="Z65" s="414"/>
      <c r="AA65" s="414"/>
      <c r="AB65" s="306"/>
      <c r="AC65" s="415"/>
      <c r="AD65" s="416"/>
      <c r="AE65" s="285"/>
      <c r="AF65" s="286"/>
      <c r="AG65" s="286"/>
      <c r="AH65" s="286"/>
      <c r="AI65" s="286"/>
      <c r="AJ65" s="286"/>
      <c r="AK65" s="286"/>
      <c r="AL65" s="287"/>
      <c r="AM65" s="287"/>
      <c r="AN65" s="287"/>
      <c r="AO65" s="288"/>
      <c r="AP65" s="289"/>
      <c r="AQ65" s="216"/>
      <c r="AR65" s="216"/>
      <c r="AS65" s="217"/>
      <c r="AT65" s="289"/>
      <c r="AU65" s="216"/>
      <c r="AV65" s="216"/>
      <c r="AW65" s="290"/>
      <c r="AX65" s="291"/>
      <c r="AY65" s="216"/>
      <c r="AZ65" s="216"/>
      <c r="BA65" s="217"/>
      <c r="BB65" s="215"/>
      <c r="BC65" s="292"/>
      <c r="BD65" s="292"/>
      <c r="BE65" s="293"/>
      <c r="BF65" s="225"/>
    </row>
    <row r="66" spans="1:72" s="20" customFormat="1" ht="148.5" customHeight="1" thickBot="1">
      <c r="A66" s="28"/>
      <c r="B66" s="307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427" t="s">
        <v>105</v>
      </c>
      <c r="U66" s="428"/>
      <c r="V66" s="429"/>
      <c r="W66" s="425" t="s">
        <v>60</v>
      </c>
      <c r="X66" s="426"/>
      <c r="Y66" s="426"/>
      <c r="Z66" s="426"/>
      <c r="AA66" s="426"/>
      <c r="AB66" s="309">
        <v>1</v>
      </c>
      <c r="AC66" s="430"/>
      <c r="AD66" s="431"/>
      <c r="AE66" s="309">
        <v>4</v>
      </c>
      <c r="AF66" s="286">
        <f>AE66*30</f>
        <v>120</v>
      </c>
      <c r="AG66" s="286">
        <f>AH66+AJ66+AL66</f>
        <v>72</v>
      </c>
      <c r="AH66" s="286">
        <v>18</v>
      </c>
      <c r="AI66" s="286"/>
      <c r="AJ66" s="286"/>
      <c r="AK66" s="286"/>
      <c r="AL66" s="287">
        <v>54</v>
      </c>
      <c r="AM66" s="287"/>
      <c r="AN66" s="287"/>
      <c r="AO66" s="288">
        <f>AF66-AG66</f>
        <v>48</v>
      </c>
      <c r="AP66" s="289"/>
      <c r="AQ66" s="216">
        <v>4</v>
      </c>
      <c r="AR66" s="216">
        <v>4</v>
      </c>
      <c r="AS66" s="217"/>
      <c r="AT66" s="291"/>
      <c r="AU66" s="216"/>
      <c r="AV66" s="216"/>
      <c r="AW66" s="217"/>
      <c r="AX66" s="215"/>
      <c r="AY66" s="216"/>
      <c r="AZ66" s="216"/>
      <c r="BA66" s="217"/>
      <c r="BB66" s="215">
        <f>SUM(BC66:BE66)</f>
        <v>4</v>
      </c>
      <c r="BC66" s="216">
        <v>1</v>
      </c>
      <c r="BD66" s="216"/>
      <c r="BE66" s="217">
        <v>3</v>
      </c>
      <c r="BF66" s="225"/>
      <c r="BL66" s="20" t="s">
        <v>99</v>
      </c>
      <c r="BT66" s="20" t="s">
        <v>99</v>
      </c>
    </row>
    <row r="67" spans="1:58" s="20" customFormat="1" ht="99.75" customHeight="1" thickBot="1">
      <c r="A67" s="28"/>
      <c r="B67" s="283">
        <v>27</v>
      </c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410" t="s">
        <v>135</v>
      </c>
      <c r="U67" s="411"/>
      <c r="V67" s="412"/>
      <c r="W67" s="413"/>
      <c r="X67" s="414"/>
      <c r="Y67" s="414"/>
      <c r="Z67" s="414"/>
      <c r="AA67" s="414"/>
      <c r="AB67" s="306"/>
      <c r="AC67" s="415"/>
      <c r="AD67" s="416"/>
      <c r="AE67" s="285"/>
      <c r="AF67" s="286"/>
      <c r="AG67" s="286"/>
      <c r="AH67" s="286"/>
      <c r="AI67" s="286"/>
      <c r="AJ67" s="286"/>
      <c r="AK67" s="286"/>
      <c r="AL67" s="287"/>
      <c r="AM67" s="287"/>
      <c r="AN67" s="287"/>
      <c r="AO67" s="288"/>
      <c r="AP67" s="289"/>
      <c r="AQ67" s="216"/>
      <c r="AR67" s="216"/>
      <c r="AS67" s="217"/>
      <c r="AT67" s="289"/>
      <c r="AU67" s="216"/>
      <c r="AV67" s="216"/>
      <c r="AW67" s="290"/>
      <c r="AX67" s="291"/>
      <c r="AY67" s="216"/>
      <c r="AZ67" s="216"/>
      <c r="BA67" s="217"/>
      <c r="BB67" s="215"/>
      <c r="BC67" s="292"/>
      <c r="BD67" s="292"/>
      <c r="BE67" s="293"/>
      <c r="BF67" s="225"/>
    </row>
    <row r="68" spans="1:58" s="20" customFormat="1" ht="153.75" customHeight="1" thickBot="1">
      <c r="A68" s="28"/>
      <c r="B68" s="263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417" t="s">
        <v>110</v>
      </c>
      <c r="U68" s="418"/>
      <c r="V68" s="419"/>
      <c r="W68" s="420" t="s">
        <v>60</v>
      </c>
      <c r="X68" s="421"/>
      <c r="Y68" s="421"/>
      <c r="Z68" s="421"/>
      <c r="AA68" s="421"/>
      <c r="AB68" s="310">
        <v>1</v>
      </c>
      <c r="AC68" s="252"/>
      <c r="AD68" s="266"/>
      <c r="AE68" s="229">
        <v>4</v>
      </c>
      <c r="AF68" s="311">
        <f>AE68*30</f>
        <v>120</v>
      </c>
      <c r="AG68" s="311">
        <v>54</v>
      </c>
      <c r="AH68" s="311">
        <v>36</v>
      </c>
      <c r="AI68" s="311">
        <v>3</v>
      </c>
      <c r="AJ68" s="311">
        <v>18</v>
      </c>
      <c r="AK68" s="311">
        <v>1</v>
      </c>
      <c r="AL68" s="312"/>
      <c r="AM68" s="312"/>
      <c r="AN68" s="312">
        <f>AG68-AI68-AK68</f>
        <v>50</v>
      </c>
      <c r="AO68" s="230">
        <f>AF68-AG68</f>
        <v>66</v>
      </c>
      <c r="AP68" s="313"/>
      <c r="AQ68" s="314">
        <v>3</v>
      </c>
      <c r="AR68" s="314">
        <v>3</v>
      </c>
      <c r="AS68" s="315"/>
      <c r="AT68" s="313"/>
      <c r="AU68" s="314"/>
      <c r="AV68" s="316">
        <v>3</v>
      </c>
      <c r="AW68" s="317"/>
      <c r="AX68" s="318">
        <v>3</v>
      </c>
      <c r="AY68" s="314">
        <v>2</v>
      </c>
      <c r="AZ68" s="314">
        <v>1</v>
      </c>
      <c r="BA68" s="315"/>
      <c r="BB68" s="215"/>
      <c r="BC68" s="292"/>
      <c r="BD68" s="292"/>
      <c r="BE68" s="293"/>
      <c r="BF68" s="225"/>
    </row>
    <row r="69" spans="1:58" s="20" customFormat="1" ht="99.75" customHeight="1" thickBot="1">
      <c r="A69" s="28"/>
      <c r="B69" s="283">
        <v>28</v>
      </c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410" t="s">
        <v>106</v>
      </c>
      <c r="U69" s="411"/>
      <c r="V69" s="412"/>
      <c r="W69" s="413"/>
      <c r="X69" s="414"/>
      <c r="Y69" s="414"/>
      <c r="Z69" s="414"/>
      <c r="AA69" s="414"/>
      <c r="AB69" s="306"/>
      <c r="AC69" s="415"/>
      <c r="AD69" s="416"/>
      <c r="AE69" s="285"/>
      <c r="AF69" s="286"/>
      <c r="AG69" s="286"/>
      <c r="AH69" s="286"/>
      <c r="AI69" s="286"/>
      <c r="AJ69" s="286"/>
      <c r="AK69" s="286"/>
      <c r="AL69" s="287"/>
      <c r="AM69" s="287"/>
      <c r="AN69" s="287"/>
      <c r="AO69" s="288"/>
      <c r="AP69" s="289"/>
      <c r="AQ69" s="216"/>
      <c r="AR69" s="216"/>
      <c r="AS69" s="217"/>
      <c r="AT69" s="289"/>
      <c r="AU69" s="216"/>
      <c r="AV69" s="216"/>
      <c r="AW69" s="290"/>
      <c r="AX69" s="291"/>
      <c r="AY69" s="216"/>
      <c r="AZ69" s="216"/>
      <c r="BA69" s="217"/>
      <c r="BB69" s="215"/>
      <c r="BC69" s="292"/>
      <c r="BD69" s="292"/>
      <c r="BE69" s="293"/>
      <c r="BF69" s="225"/>
    </row>
    <row r="70" spans="1:58" s="20" customFormat="1" ht="159" customHeight="1" thickBot="1">
      <c r="A70" s="28"/>
      <c r="B70" s="31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422" t="s">
        <v>111</v>
      </c>
      <c r="U70" s="423"/>
      <c r="V70" s="424"/>
      <c r="W70" s="425" t="s">
        <v>60</v>
      </c>
      <c r="X70" s="426"/>
      <c r="Y70" s="426"/>
      <c r="Z70" s="426"/>
      <c r="AA70" s="426"/>
      <c r="AB70" s="282">
        <v>1</v>
      </c>
      <c r="AC70" s="320"/>
      <c r="AD70" s="321"/>
      <c r="AE70" s="239">
        <v>4</v>
      </c>
      <c r="AF70" s="322">
        <v>120</v>
      </c>
      <c r="AG70" s="322">
        <v>72</v>
      </c>
      <c r="AH70" s="322">
        <v>36</v>
      </c>
      <c r="AI70" s="322"/>
      <c r="AJ70" s="322"/>
      <c r="AK70" s="322"/>
      <c r="AL70" s="323">
        <v>36</v>
      </c>
      <c r="AM70" s="323"/>
      <c r="AN70" s="323"/>
      <c r="AO70" s="242">
        <v>48</v>
      </c>
      <c r="AP70" s="324"/>
      <c r="AQ70" s="325">
        <v>4</v>
      </c>
      <c r="AR70" s="325">
        <v>4</v>
      </c>
      <c r="AS70" s="326"/>
      <c r="AT70" s="324"/>
      <c r="AU70" s="325"/>
      <c r="AV70" s="325">
        <v>4</v>
      </c>
      <c r="AW70" s="327"/>
      <c r="AX70" s="328"/>
      <c r="AY70" s="325"/>
      <c r="AZ70" s="325"/>
      <c r="BA70" s="326"/>
      <c r="BB70" s="329">
        <v>4</v>
      </c>
      <c r="BC70" s="330">
        <v>2</v>
      </c>
      <c r="BD70" s="330"/>
      <c r="BE70" s="331">
        <v>2</v>
      </c>
      <c r="BF70" s="225"/>
    </row>
    <row r="71" spans="1:58" ht="99.75" customHeight="1" thickBot="1">
      <c r="A71" s="54"/>
      <c r="B71" s="502" t="s">
        <v>136</v>
      </c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0"/>
      <c r="U71" s="500"/>
      <c r="V71" s="500"/>
      <c r="W71" s="500"/>
      <c r="X71" s="500"/>
      <c r="Y71" s="500"/>
      <c r="Z71" s="500"/>
      <c r="AA71" s="500"/>
      <c r="AB71" s="500"/>
      <c r="AC71" s="500"/>
      <c r="AD71" s="501"/>
      <c r="AE71" s="332">
        <f>SUM(AE56:AE70)</f>
        <v>32</v>
      </c>
      <c r="AF71" s="332">
        <f>SUM(AF56:AF70)</f>
        <v>960</v>
      </c>
      <c r="AG71" s="332">
        <f>SUM(AG56:AG70)</f>
        <v>558</v>
      </c>
      <c r="AH71" s="332">
        <f>SUM(AH56:AH70)</f>
        <v>198</v>
      </c>
      <c r="AI71" s="332">
        <f>AI68</f>
        <v>3</v>
      </c>
      <c r="AJ71" s="332">
        <f>SUM(AJ56:AJ70)</f>
        <v>90</v>
      </c>
      <c r="AK71" s="332">
        <f>AK68</f>
        <v>1</v>
      </c>
      <c r="AL71" s="332">
        <f>SUM(AL56:AL70)</f>
        <v>270</v>
      </c>
      <c r="AM71" s="332"/>
      <c r="AN71" s="332">
        <f>AN68</f>
        <v>50</v>
      </c>
      <c r="AO71" s="332">
        <f>SUM(AO56:AO70)</f>
        <v>402</v>
      </c>
      <c r="AP71" s="332"/>
      <c r="AQ71" s="332">
        <v>8</v>
      </c>
      <c r="AR71" s="332">
        <v>8</v>
      </c>
      <c r="AS71" s="332"/>
      <c r="AT71" s="332"/>
      <c r="AU71" s="332"/>
      <c r="AV71" s="332">
        <v>2</v>
      </c>
      <c r="AW71" s="332"/>
      <c r="AX71" s="332">
        <f aca="true" t="shared" si="3" ref="AX71:BC71">SUM(AX56:AX70)</f>
        <v>19</v>
      </c>
      <c r="AY71" s="332">
        <f t="shared" si="3"/>
        <v>7</v>
      </c>
      <c r="AZ71" s="332">
        <f t="shared" si="3"/>
        <v>4</v>
      </c>
      <c r="BA71" s="332">
        <f t="shared" si="3"/>
        <v>8</v>
      </c>
      <c r="BB71" s="332">
        <f t="shared" si="3"/>
        <v>12</v>
      </c>
      <c r="BC71" s="332">
        <f t="shared" si="3"/>
        <v>4</v>
      </c>
      <c r="BD71" s="332">
        <f>SUM(BD55:BD70)</f>
        <v>1</v>
      </c>
      <c r="BE71" s="333">
        <f>SUM(BE55:BE70)</f>
        <v>7</v>
      </c>
      <c r="BF71" s="115"/>
    </row>
    <row r="72" spans="1:58" ht="84" customHeight="1" thickBot="1">
      <c r="A72" s="54"/>
      <c r="B72" s="403" t="s">
        <v>137</v>
      </c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4"/>
      <c r="AE72" s="334">
        <f>AE71+AE51</f>
        <v>36</v>
      </c>
      <c r="AF72" s="334">
        <f>AF71+AF51</f>
        <v>1080</v>
      </c>
      <c r="AG72" s="334">
        <f aca="true" t="shared" si="4" ref="AG72:AO72">AG71+AG51</f>
        <v>630</v>
      </c>
      <c r="AH72" s="334">
        <f t="shared" si="4"/>
        <v>234</v>
      </c>
      <c r="AI72" s="334">
        <f t="shared" si="4"/>
        <v>3</v>
      </c>
      <c r="AJ72" s="334">
        <f t="shared" si="4"/>
        <v>126</v>
      </c>
      <c r="AK72" s="334">
        <f t="shared" si="4"/>
        <v>1</v>
      </c>
      <c r="AL72" s="334">
        <f t="shared" si="4"/>
        <v>270</v>
      </c>
      <c r="AM72" s="334"/>
      <c r="AN72" s="334">
        <f t="shared" si="4"/>
        <v>50</v>
      </c>
      <c r="AO72" s="334">
        <f t="shared" si="4"/>
        <v>450</v>
      </c>
      <c r="AP72" s="334"/>
      <c r="AQ72" s="334">
        <f>AQ71+AQ51</f>
        <v>10</v>
      </c>
      <c r="AR72" s="334">
        <f aca="true" t="shared" si="5" ref="AR72:BE72">AR71+AR51</f>
        <v>10</v>
      </c>
      <c r="AS72" s="334"/>
      <c r="AT72" s="334"/>
      <c r="AU72" s="334"/>
      <c r="AV72" s="334">
        <f>AV71</f>
        <v>2</v>
      </c>
      <c r="AW72" s="334"/>
      <c r="AX72" s="334">
        <f t="shared" si="5"/>
        <v>21</v>
      </c>
      <c r="AY72" s="334">
        <f t="shared" si="5"/>
        <v>8</v>
      </c>
      <c r="AZ72" s="334">
        <f t="shared" si="5"/>
        <v>5</v>
      </c>
      <c r="BA72" s="334">
        <f t="shared" si="5"/>
        <v>8</v>
      </c>
      <c r="BB72" s="334">
        <f t="shared" si="5"/>
        <v>14</v>
      </c>
      <c r="BC72" s="334">
        <f t="shared" si="5"/>
        <v>5</v>
      </c>
      <c r="BD72" s="334">
        <f t="shared" si="5"/>
        <v>2</v>
      </c>
      <c r="BE72" s="334">
        <f t="shared" si="5"/>
        <v>7</v>
      </c>
      <c r="BF72" s="115"/>
    </row>
    <row r="73" spans="1:58" ht="81" customHeight="1" thickBot="1">
      <c r="A73" s="54"/>
      <c r="B73" s="503" t="s">
        <v>55</v>
      </c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4"/>
      <c r="AC73" s="504"/>
      <c r="AD73" s="505"/>
      <c r="AE73" s="335">
        <f>AE72+AE42</f>
        <v>58</v>
      </c>
      <c r="AF73" s="335">
        <f>AF72+AF42</f>
        <v>1740</v>
      </c>
      <c r="AG73" s="335">
        <f aca="true" t="shared" si="6" ref="AG73:AO73">AG72+AG42</f>
        <v>936</v>
      </c>
      <c r="AH73" s="335">
        <f t="shared" si="6"/>
        <v>360</v>
      </c>
      <c r="AI73" s="335">
        <f t="shared" si="6"/>
        <v>9</v>
      </c>
      <c r="AJ73" s="335">
        <f t="shared" si="6"/>
        <v>234</v>
      </c>
      <c r="AK73" s="335">
        <f t="shared" si="6"/>
        <v>2</v>
      </c>
      <c r="AL73" s="335">
        <f t="shared" si="6"/>
        <v>342</v>
      </c>
      <c r="AM73" s="335">
        <f t="shared" si="6"/>
        <v>1</v>
      </c>
      <c r="AN73" s="335">
        <f t="shared" si="6"/>
        <v>114</v>
      </c>
      <c r="AO73" s="335">
        <f t="shared" si="6"/>
        <v>804</v>
      </c>
      <c r="AP73" s="335">
        <f>AP72+AP42</f>
        <v>4</v>
      </c>
      <c r="AQ73" s="335">
        <f>AQ72+AQ42</f>
        <v>16</v>
      </c>
      <c r="AR73" s="335">
        <f aca="true" t="shared" si="7" ref="AR73:BE73">AR72+AR42</f>
        <v>15</v>
      </c>
      <c r="AS73" s="335">
        <f t="shared" si="7"/>
        <v>2</v>
      </c>
      <c r="AT73" s="335"/>
      <c r="AU73" s="335">
        <f t="shared" si="7"/>
        <v>1</v>
      </c>
      <c r="AV73" s="335">
        <f>AV72+AV42</f>
        <v>3</v>
      </c>
      <c r="AW73" s="335"/>
      <c r="AX73" s="335">
        <f t="shared" si="7"/>
        <v>23</v>
      </c>
      <c r="AY73" s="335">
        <f t="shared" si="7"/>
        <v>8</v>
      </c>
      <c r="AZ73" s="335">
        <f t="shared" si="7"/>
        <v>7</v>
      </c>
      <c r="BA73" s="335">
        <f t="shared" si="7"/>
        <v>8</v>
      </c>
      <c r="BB73" s="335">
        <f t="shared" si="7"/>
        <v>29</v>
      </c>
      <c r="BC73" s="335">
        <f t="shared" si="7"/>
        <v>12</v>
      </c>
      <c r="BD73" s="335">
        <f t="shared" si="7"/>
        <v>6</v>
      </c>
      <c r="BE73" s="335">
        <f t="shared" si="7"/>
        <v>11</v>
      </c>
      <c r="BF73" s="115"/>
    </row>
    <row r="74" spans="1:58" ht="60" customHeight="1">
      <c r="A74" s="29"/>
      <c r="B74" s="466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39"/>
      <c r="V74" s="639"/>
      <c r="W74" s="66"/>
      <c r="X74" s="66"/>
      <c r="Y74" s="336"/>
      <c r="Z74" s="336"/>
      <c r="AA74" s="337"/>
      <c r="AB74" s="468" t="s">
        <v>28</v>
      </c>
      <c r="AC74" s="469"/>
      <c r="AD74" s="470"/>
      <c r="AE74" s="494" t="s">
        <v>29</v>
      </c>
      <c r="AF74" s="495"/>
      <c r="AG74" s="495"/>
      <c r="AH74" s="495"/>
      <c r="AI74" s="495"/>
      <c r="AJ74" s="495"/>
      <c r="AK74" s="495"/>
      <c r="AL74" s="495"/>
      <c r="AM74" s="495"/>
      <c r="AN74" s="495"/>
      <c r="AO74" s="496"/>
      <c r="AP74" s="338">
        <f>AX74+BB74</f>
        <v>4</v>
      </c>
      <c r="AQ74" s="339"/>
      <c r="AR74" s="339"/>
      <c r="AS74" s="340"/>
      <c r="AT74" s="338"/>
      <c r="AU74" s="339"/>
      <c r="AV74" s="339"/>
      <c r="AW74" s="340"/>
      <c r="AX74" s="338">
        <v>2</v>
      </c>
      <c r="AY74" s="339"/>
      <c r="AZ74" s="339"/>
      <c r="BA74" s="341"/>
      <c r="BB74" s="342">
        <v>2</v>
      </c>
      <c r="BC74" s="343"/>
      <c r="BD74" s="344"/>
      <c r="BE74" s="345"/>
      <c r="BF74" s="115"/>
    </row>
    <row r="75" spans="1:58" ht="60" customHeight="1">
      <c r="A75" s="29"/>
      <c r="B75" s="467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441"/>
      <c r="V75" s="441"/>
      <c r="W75" s="66"/>
      <c r="X75" s="66"/>
      <c r="Y75" s="336"/>
      <c r="Z75" s="336"/>
      <c r="AA75" s="336"/>
      <c r="AB75" s="471"/>
      <c r="AC75" s="472"/>
      <c r="AD75" s="473"/>
      <c r="AE75" s="458" t="s">
        <v>30</v>
      </c>
      <c r="AF75" s="459"/>
      <c r="AG75" s="459"/>
      <c r="AH75" s="459"/>
      <c r="AI75" s="459"/>
      <c r="AJ75" s="459"/>
      <c r="AK75" s="459"/>
      <c r="AL75" s="459"/>
      <c r="AM75" s="459"/>
      <c r="AN75" s="459"/>
      <c r="AO75" s="460"/>
      <c r="AP75" s="346"/>
      <c r="AQ75" s="347">
        <f>AX75+BB75</f>
        <v>16</v>
      </c>
      <c r="AR75" s="347"/>
      <c r="AS75" s="348"/>
      <c r="AT75" s="346"/>
      <c r="AU75" s="347"/>
      <c r="AV75" s="347"/>
      <c r="AW75" s="348"/>
      <c r="AX75" s="346">
        <v>8</v>
      </c>
      <c r="AY75" s="347"/>
      <c r="AZ75" s="347"/>
      <c r="BA75" s="349"/>
      <c r="BB75" s="350">
        <v>8</v>
      </c>
      <c r="BC75" s="351"/>
      <c r="BD75" s="352"/>
      <c r="BE75" s="353"/>
      <c r="BF75" s="115"/>
    </row>
    <row r="76" spans="1:58" ht="60" customHeight="1">
      <c r="A76" s="29"/>
      <c r="B76" s="467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441"/>
      <c r="V76" s="441"/>
      <c r="W76" s="66"/>
      <c r="X76" s="66"/>
      <c r="Y76" s="336"/>
      <c r="Z76" s="336"/>
      <c r="AA76" s="336"/>
      <c r="AB76" s="471"/>
      <c r="AC76" s="472"/>
      <c r="AD76" s="473"/>
      <c r="AE76" s="458" t="s">
        <v>31</v>
      </c>
      <c r="AF76" s="459"/>
      <c r="AG76" s="459"/>
      <c r="AH76" s="459"/>
      <c r="AI76" s="459"/>
      <c r="AJ76" s="459"/>
      <c r="AK76" s="459"/>
      <c r="AL76" s="459"/>
      <c r="AM76" s="459"/>
      <c r="AN76" s="459"/>
      <c r="AO76" s="460"/>
      <c r="AP76" s="346"/>
      <c r="AQ76" s="347"/>
      <c r="AR76" s="347">
        <f>AX76+BB76</f>
        <v>15</v>
      </c>
      <c r="AS76" s="348"/>
      <c r="AT76" s="346"/>
      <c r="AU76" s="347"/>
      <c r="AV76" s="347"/>
      <c r="AW76" s="348"/>
      <c r="AX76" s="346">
        <v>7</v>
      </c>
      <c r="AY76" s="347"/>
      <c r="AZ76" s="347"/>
      <c r="BA76" s="349"/>
      <c r="BB76" s="350">
        <v>8</v>
      </c>
      <c r="BC76" s="351"/>
      <c r="BD76" s="352"/>
      <c r="BE76" s="353"/>
      <c r="BF76" s="115"/>
    </row>
    <row r="77" spans="1:58" ht="60" customHeight="1">
      <c r="A77" s="29"/>
      <c r="B77" s="467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354" t="s">
        <v>32</v>
      </c>
      <c r="U77" s="402"/>
      <c r="V77" s="402"/>
      <c r="W77" s="66"/>
      <c r="X77" s="66"/>
      <c r="Y77" s="336"/>
      <c r="Z77" s="336"/>
      <c r="AA77" s="336"/>
      <c r="AB77" s="471"/>
      <c r="AC77" s="472"/>
      <c r="AD77" s="473"/>
      <c r="AE77" s="458" t="s">
        <v>33</v>
      </c>
      <c r="AF77" s="459"/>
      <c r="AG77" s="459"/>
      <c r="AH77" s="459"/>
      <c r="AI77" s="459"/>
      <c r="AJ77" s="459"/>
      <c r="AK77" s="459"/>
      <c r="AL77" s="459"/>
      <c r="AM77" s="459"/>
      <c r="AN77" s="459"/>
      <c r="AO77" s="460"/>
      <c r="AP77" s="346"/>
      <c r="AQ77" s="347"/>
      <c r="AR77" s="347"/>
      <c r="AS77" s="348">
        <f>AX77+BB77</f>
        <v>2</v>
      </c>
      <c r="AT77" s="346"/>
      <c r="AU77" s="347"/>
      <c r="AV77" s="347"/>
      <c r="AW77" s="348"/>
      <c r="AX77" s="346">
        <v>1</v>
      </c>
      <c r="AY77" s="347"/>
      <c r="AZ77" s="347"/>
      <c r="BA77" s="349"/>
      <c r="BB77" s="350">
        <v>1</v>
      </c>
      <c r="BC77" s="351"/>
      <c r="BD77" s="352"/>
      <c r="BE77" s="353"/>
      <c r="BF77" s="115"/>
    </row>
    <row r="78" spans="1:58" ht="60" customHeight="1">
      <c r="A78" s="29"/>
      <c r="B78" s="467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354" t="s">
        <v>142</v>
      </c>
      <c r="U78" s="354"/>
      <c r="V78" s="355"/>
      <c r="W78" s="66"/>
      <c r="X78" s="66"/>
      <c r="Y78" s="356"/>
      <c r="Z78" s="356"/>
      <c r="AA78" s="356"/>
      <c r="AB78" s="471"/>
      <c r="AC78" s="472"/>
      <c r="AD78" s="473"/>
      <c r="AE78" s="458" t="s">
        <v>34</v>
      </c>
      <c r="AF78" s="459"/>
      <c r="AG78" s="459"/>
      <c r="AH78" s="459"/>
      <c r="AI78" s="459"/>
      <c r="AJ78" s="459"/>
      <c r="AK78" s="459"/>
      <c r="AL78" s="459"/>
      <c r="AM78" s="459"/>
      <c r="AN78" s="459"/>
      <c r="AO78" s="460"/>
      <c r="AP78" s="346"/>
      <c r="AQ78" s="347"/>
      <c r="AR78" s="347"/>
      <c r="AS78" s="348"/>
      <c r="AT78" s="346"/>
      <c r="AU78" s="347"/>
      <c r="AV78" s="347"/>
      <c r="AW78" s="348"/>
      <c r="AX78" s="346"/>
      <c r="AY78" s="347"/>
      <c r="AZ78" s="347"/>
      <c r="BA78" s="349"/>
      <c r="BB78" s="350"/>
      <c r="BC78" s="351"/>
      <c r="BD78" s="352"/>
      <c r="BE78" s="353"/>
      <c r="BF78" s="115"/>
    </row>
    <row r="79" spans="1:58" ht="60" customHeight="1">
      <c r="A79" s="29"/>
      <c r="B79" s="467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461" t="s">
        <v>143</v>
      </c>
      <c r="U79" s="461"/>
      <c r="V79" s="355"/>
      <c r="W79" s="66"/>
      <c r="X79" s="66"/>
      <c r="Y79" s="336"/>
      <c r="Z79" s="336"/>
      <c r="AA79" s="336"/>
      <c r="AB79" s="471"/>
      <c r="AC79" s="472"/>
      <c r="AD79" s="473"/>
      <c r="AE79" s="458" t="s">
        <v>21</v>
      </c>
      <c r="AF79" s="459"/>
      <c r="AG79" s="459"/>
      <c r="AH79" s="459"/>
      <c r="AI79" s="459"/>
      <c r="AJ79" s="459"/>
      <c r="AK79" s="459"/>
      <c r="AL79" s="459"/>
      <c r="AM79" s="459"/>
      <c r="AN79" s="459"/>
      <c r="AO79" s="460"/>
      <c r="AP79" s="346"/>
      <c r="AQ79" s="347"/>
      <c r="AR79" s="347"/>
      <c r="AS79" s="348"/>
      <c r="AT79" s="346"/>
      <c r="AU79" s="347">
        <f>AX79+BB79</f>
        <v>1</v>
      </c>
      <c r="AV79" s="347"/>
      <c r="AW79" s="348"/>
      <c r="AX79" s="346"/>
      <c r="AY79" s="347"/>
      <c r="AZ79" s="347"/>
      <c r="BA79" s="349"/>
      <c r="BB79" s="350">
        <v>1</v>
      </c>
      <c r="BC79" s="351"/>
      <c r="BD79" s="352"/>
      <c r="BE79" s="353"/>
      <c r="BF79" s="115"/>
    </row>
    <row r="80" spans="1:58" ht="60" customHeight="1">
      <c r="A80" s="29"/>
      <c r="B80" s="467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461" t="s">
        <v>144</v>
      </c>
      <c r="U80" s="461"/>
      <c r="V80" s="461"/>
      <c r="W80" s="461"/>
      <c r="X80" s="66"/>
      <c r="Y80" s="336"/>
      <c r="Z80" s="336"/>
      <c r="AA80" s="336"/>
      <c r="AB80" s="471"/>
      <c r="AC80" s="472"/>
      <c r="AD80" s="473"/>
      <c r="AE80" s="458" t="s">
        <v>22</v>
      </c>
      <c r="AF80" s="459"/>
      <c r="AG80" s="459"/>
      <c r="AH80" s="459"/>
      <c r="AI80" s="459"/>
      <c r="AJ80" s="459"/>
      <c r="AK80" s="459"/>
      <c r="AL80" s="459"/>
      <c r="AM80" s="459"/>
      <c r="AN80" s="459"/>
      <c r="AO80" s="460"/>
      <c r="AP80" s="346"/>
      <c r="AQ80" s="347"/>
      <c r="AR80" s="347"/>
      <c r="AS80" s="348"/>
      <c r="AT80" s="346"/>
      <c r="AU80" s="347"/>
      <c r="AV80" s="347">
        <f>AX80+BB80</f>
        <v>3</v>
      </c>
      <c r="AW80" s="348"/>
      <c r="AX80" s="346">
        <v>1</v>
      </c>
      <c r="AY80" s="347"/>
      <c r="AZ80" s="347"/>
      <c r="BA80" s="349"/>
      <c r="BB80" s="350">
        <v>2</v>
      </c>
      <c r="BC80" s="351"/>
      <c r="BD80" s="352"/>
      <c r="BE80" s="353"/>
      <c r="BF80" s="115"/>
    </row>
    <row r="81" spans="1:58" ht="60" customHeight="1" thickBot="1">
      <c r="A81" s="29"/>
      <c r="B81" s="467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461" t="s">
        <v>145</v>
      </c>
      <c r="U81" s="461"/>
      <c r="V81" s="461"/>
      <c r="W81" s="461"/>
      <c r="X81" s="461"/>
      <c r="Y81" s="461"/>
      <c r="Z81" s="461"/>
      <c r="AA81" s="336"/>
      <c r="AB81" s="474"/>
      <c r="AC81" s="475"/>
      <c r="AD81" s="476"/>
      <c r="AE81" s="463" t="s">
        <v>35</v>
      </c>
      <c r="AF81" s="464"/>
      <c r="AG81" s="464"/>
      <c r="AH81" s="464"/>
      <c r="AI81" s="464"/>
      <c r="AJ81" s="464"/>
      <c r="AK81" s="464"/>
      <c r="AL81" s="464"/>
      <c r="AM81" s="464"/>
      <c r="AN81" s="464"/>
      <c r="AO81" s="465"/>
      <c r="AP81" s="357"/>
      <c r="AQ81" s="358"/>
      <c r="AR81" s="358"/>
      <c r="AS81" s="359"/>
      <c r="AT81" s="357"/>
      <c r="AU81" s="358"/>
      <c r="AV81" s="358"/>
      <c r="AW81" s="359"/>
      <c r="AX81" s="357"/>
      <c r="AY81" s="358"/>
      <c r="AZ81" s="358"/>
      <c r="BA81" s="360"/>
      <c r="BB81" s="361"/>
      <c r="BC81" s="362"/>
      <c r="BD81" s="363"/>
      <c r="BE81" s="364"/>
      <c r="BF81" s="115"/>
    </row>
    <row r="82" spans="1:58" ht="12" customHeight="1">
      <c r="A82" s="29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365"/>
      <c r="X82" s="365"/>
      <c r="Y82" s="365"/>
      <c r="Z82" s="365"/>
      <c r="AA82" s="365"/>
      <c r="AB82" s="365"/>
      <c r="AC82" s="365"/>
      <c r="AD82" s="366"/>
      <c r="AE82" s="366"/>
      <c r="AF82" s="366"/>
      <c r="AG82" s="366"/>
      <c r="AH82" s="366"/>
      <c r="AI82" s="366"/>
      <c r="AJ82" s="366"/>
      <c r="AK82" s="366"/>
      <c r="AL82" s="366"/>
      <c r="AM82" s="366"/>
      <c r="AN82" s="366"/>
      <c r="AO82" s="366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</row>
    <row r="83" spans="1:58" ht="90" customHeight="1" hidden="1">
      <c r="A83" s="29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365"/>
      <c r="X83" s="365"/>
      <c r="Y83" s="365"/>
      <c r="Z83" s="365"/>
      <c r="AA83" s="365"/>
      <c r="AB83" s="365"/>
      <c r="AC83" s="365"/>
      <c r="AD83" s="366"/>
      <c r="AE83" s="366"/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</row>
    <row r="84" spans="1:58" ht="90" customHeight="1">
      <c r="A84" s="29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367" t="s">
        <v>84</v>
      </c>
      <c r="U84" s="368"/>
      <c r="V84" s="368"/>
      <c r="W84" s="365"/>
      <c r="X84" s="365"/>
      <c r="Y84" s="365"/>
      <c r="Z84" s="365"/>
      <c r="AA84" s="365"/>
      <c r="AB84" s="365"/>
      <c r="AC84" s="365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</row>
    <row r="85" spans="1:58" ht="90" customHeight="1">
      <c r="A85" s="29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368" t="s">
        <v>85</v>
      </c>
      <c r="U85" s="368"/>
      <c r="V85" s="369"/>
      <c r="W85" s="370"/>
      <c r="X85" s="371">
        <f>AE70+AE68+AE66+AE64+AE62+AE60+AE58+AE56+AE50+AE48+AE40+AE39+AE38+AE37+AE36+AE33+AE25</f>
        <v>58</v>
      </c>
      <c r="Y85" s="365"/>
      <c r="Z85" s="365"/>
      <c r="AA85" s="365"/>
      <c r="AB85" s="365"/>
      <c r="AC85" s="365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</row>
    <row r="86" spans="1:58" ht="90" customHeight="1">
      <c r="A86" s="29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368" t="s">
        <v>88</v>
      </c>
      <c r="U86" s="368"/>
      <c r="V86" s="369"/>
      <c r="W86" s="370"/>
      <c r="X86" s="372">
        <f>AE34+AE30+AE27+AE26+AE24+AE23+AE22+AE21</f>
        <v>30.5</v>
      </c>
      <c r="Y86" s="365"/>
      <c r="Z86" s="365"/>
      <c r="AA86" s="365"/>
      <c r="AB86" s="365"/>
      <c r="AC86" s="365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</row>
    <row r="87" spans="1:58" ht="90" customHeight="1">
      <c r="A87" s="29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368" t="s">
        <v>86</v>
      </c>
      <c r="U87" s="368"/>
      <c r="V87" s="369"/>
      <c r="W87" s="370"/>
      <c r="X87" s="372">
        <f>AE35+AE32+AE31</f>
        <v>13.5</v>
      </c>
      <c r="Y87" s="365"/>
      <c r="Z87" s="365"/>
      <c r="AA87" s="365"/>
      <c r="AB87" s="365"/>
      <c r="AC87" s="365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366"/>
      <c r="AO87" s="366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</row>
    <row r="88" spans="1:58" ht="90" customHeight="1">
      <c r="A88" s="29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367" t="s">
        <v>87</v>
      </c>
      <c r="U88" s="368"/>
      <c r="V88" s="369"/>
      <c r="W88" s="370"/>
      <c r="X88" s="372">
        <f>X87+X86+X85</f>
        <v>102</v>
      </c>
      <c r="Y88" s="365"/>
      <c r="Z88" s="365"/>
      <c r="AA88" s="365"/>
      <c r="AB88" s="365"/>
      <c r="AC88" s="365"/>
      <c r="AD88" s="366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4"/>
      <c r="AQ88" s="374"/>
      <c r="AR88" s="374"/>
      <c r="AS88" s="374"/>
      <c r="AT88" s="374"/>
      <c r="AU88" s="374"/>
      <c r="AV88" s="374"/>
      <c r="AW88" s="374"/>
      <c r="AX88" s="374"/>
      <c r="AY88" s="374"/>
      <c r="AZ88" s="374"/>
      <c r="BA88" s="374"/>
      <c r="BB88" s="374"/>
      <c r="BC88" s="374"/>
      <c r="BD88" s="115"/>
      <c r="BE88" s="115"/>
      <c r="BF88" s="115"/>
    </row>
    <row r="89" spans="1:58" ht="15" customHeight="1">
      <c r="A89" s="29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365"/>
      <c r="X89" s="365"/>
      <c r="Y89" s="365"/>
      <c r="Z89" s="365"/>
      <c r="AA89" s="365"/>
      <c r="AB89" s="365"/>
      <c r="AC89" s="365"/>
      <c r="AD89" s="366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4"/>
      <c r="BD89" s="115"/>
      <c r="BE89" s="115"/>
      <c r="BF89" s="115"/>
    </row>
    <row r="90" spans="1:58" ht="85.5" customHeight="1">
      <c r="A90" s="29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375"/>
      <c r="W90" s="375"/>
      <c r="X90" s="375"/>
      <c r="Y90" s="376"/>
      <c r="Z90" s="376"/>
      <c r="AA90" s="376"/>
      <c r="AB90" s="376"/>
      <c r="AC90" s="376"/>
      <c r="AD90" s="376"/>
      <c r="AE90" s="377"/>
      <c r="AF90" s="462" t="s">
        <v>149</v>
      </c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2"/>
      <c r="AS90" s="462"/>
      <c r="AT90" s="462"/>
      <c r="AU90" s="462"/>
      <c r="AV90" s="462"/>
      <c r="AW90" s="462"/>
      <c r="AX90" s="462"/>
      <c r="AY90" s="462"/>
      <c r="AZ90" s="462"/>
      <c r="BA90" s="462"/>
      <c r="BB90" s="462"/>
      <c r="BC90" s="462"/>
      <c r="BD90" s="378"/>
      <c r="BE90" s="115"/>
      <c r="BF90" s="115"/>
    </row>
    <row r="91" spans="1:58" ht="118.5" customHeight="1">
      <c r="A91" s="29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223"/>
      <c r="V91" s="379" t="s">
        <v>38</v>
      </c>
      <c r="W91" s="380"/>
      <c r="X91" s="381"/>
      <c r="Y91" s="382"/>
      <c r="Z91" s="382"/>
      <c r="AA91" s="383" t="s">
        <v>77</v>
      </c>
      <c r="AB91" s="383"/>
      <c r="AC91" s="383"/>
      <c r="AD91" s="383"/>
      <c r="AE91" s="383"/>
      <c r="AF91" s="384"/>
      <c r="AG91" s="115"/>
      <c r="AH91" s="385"/>
      <c r="AI91" s="385"/>
      <c r="AJ91" s="386" t="s">
        <v>74</v>
      </c>
      <c r="AK91" s="386"/>
      <c r="AL91" s="386"/>
      <c r="AM91" s="386"/>
      <c r="AN91" s="386"/>
      <c r="AO91" s="386"/>
      <c r="AP91" s="386"/>
      <c r="AQ91" s="386"/>
      <c r="AR91" s="381"/>
      <c r="AS91" s="381"/>
      <c r="AT91" s="382"/>
      <c r="AU91" s="387" t="s">
        <v>73</v>
      </c>
      <c r="AV91" s="387"/>
      <c r="AW91" s="387"/>
      <c r="AX91" s="383"/>
      <c r="AY91" s="387"/>
      <c r="AZ91" s="384" t="s">
        <v>39</v>
      </c>
      <c r="BA91" s="115"/>
      <c r="BB91" s="115"/>
      <c r="BC91" s="115"/>
      <c r="BD91" s="115"/>
      <c r="BE91" s="115"/>
      <c r="BF91" s="115"/>
    </row>
    <row r="92" spans="1:58" ht="24.75" customHeight="1">
      <c r="A92" s="29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223"/>
      <c r="V92" s="379"/>
      <c r="W92" s="380"/>
      <c r="X92" s="388"/>
      <c r="Y92" s="389"/>
      <c r="Z92" s="389"/>
      <c r="AA92" s="384"/>
      <c r="AB92" s="115"/>
      <c r="AC92" s="384"/>
      <c r="AD92" s="384"/>
      <c r="AE92" s="390"/>
      <c r="AF92" s="384"/>
      <c r="AG92" s="115"/>
      <c r="AH92" s="376"/>
      <c r="AI92" s="376"/>
      <c r="AJ92" s="376"/>
      <c r="AK92" s="391"/>
      <c r="AL92" s="391"/>
      <c r="AM92" s="391"/>
      <c r="AN92" s="376"/>
      <c r="AO92" s="379"/>
      <c r="AP92" s="380"/>
      <c r="AQ92" s="380"/>
      <c r="AR92" s="392"/>
      <c r="AS92" s="392"/>
      <c r="AT92" s="389"/>
      <c r="AU92" s="384"/>
      <c r="AV92" s="384"/>
      <c r="AW92" s="384"/>
      <c r="AX92" s="390"/>
      <c r="AY92" s="384"/>
      <c r="AZ92" s="384"/>
      <c r="BA92" s="115"/>
      <c r="BB92" s="115"/>
      <c r="BC92" s="115"/>
      <c r="BD92" s="115"/>
      <c r="BE92" s="115"/>
      <c r="BF92" s="115"/>
    </row>
    <row r="93" spans="1:58" s="17" customFormat="1" ht="39.75" customHeight="1">
      <c r="A93" s="34"/>
      <c r="B93" s="442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393"/>
      <c r="AE93" s="394"/>
      <c r="AF93" s="394"/>
      <c r="AG93" s="393"/>
      <c r="AH93" s="395"/>
      <c r="AI93" s="395"/>
      <c r="AJ93" s="395"/>
      <c r="AK93" s="395"/>
      <c r="AL93" s="395"/>
      <c r="AM93" s="395"/>
      <c r="AN93" s="395"/>
      <c r="AO93" s="394"/>
      <c r="AP93" s="396"/>
      <c r="AQ93" s="394"/>
      <c r="AR93" s="393"/>
      <c r="AS93" s="397"/>
      <c r="AT93" s="393"/>
      <c r="AU93" s="398"/>
      <c r="AV93" s="393"/>
      <c r="AW93" s="394"/>
      <c r="AX93" s="394"/>
      <c r="AY93" s="394"/>
      <c r="AZ93" s="394"/>
      <c r="BA93" s="393"/>
      <c r="BB93" s="393"/>
      <c r="BC93" s="393"/>
      <c r="BD93" s="393"/>
      <c r="BE93" s="393"/>
      <c r="BF93" s="393"/>
    </row>
    <row r="94" spans="1:58" ht="14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3"/>
      <c r="W94" s="33"/>
      <c r="X94" s="33"/>
      <c r="Y94" s="60"/>
      <c r="Z94" s="60"/>
      <c r="AA94" s="60"/>
      <c r="AB94" s="60"/>
      <c r="AC94" s="60"/>
      <c r="AD94" s="60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33"/>
      <c r="AT94" s="33"/>
      <c r="AU94" s="33"/>
      <c r="AV94" s="33"/>
      <c r="AW94" s="33"/>
      <c r="AX94" s="33"/>
      <c r="AY94" s="33"/>
      <c r="AZ94" s="33"/>
      <c r="BA94" s="33"/>
      <c r="BB94" s="29"/>
      <c r="BC94" s="29"/>
      <c r="BD94" s="29"/>
      <c r="BE94" s="29"/>
      <c r="BF94" s="29"/>
    </row>
    <row r="95" spans="2:53" ht="60" customHeight="1">
      <c r="B95" s="443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18"/>
      <c r="AE95" s="16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21:29" ht="90" customHeight="1">
      <c r="U96" s="1"/>
      <c r="V96" s="1"/>
      <c r="W96" s="1"/>
      <c r="X96" s="1"/>
      <c r="Y96" s="1"/>
      <c r="Z96" s="1"/>
      <c r="AA96" s="1"/>
      <c r="AB96" s="1"/>
      <c r="AC96" s="1"/>
    </row>
    <row r="99" spans="21:52" ht="81.75" customHeight="1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</sheetData>
  <sheetProtection/>
  <mergeCells count="196">
    <mergeCell ref="U74:V74"/>
    <mergeCell ref="AE75:AO75"/>
    <mergeCell ref="AE79:AO79"/>
    <mergeCell ref="T26:V26"/>
    <mergeCell ref="W26:AD26"/>
    <mergeCell ref="U1:AX1"/>
    <mergeCell ref="B2:BA2"/>
    <mergeCell ref="B3:BA3"/>
    <mergeCell ref="T4:U4"/>
    <mergeCell ref="X4:AO4"/>
    <mergeCell ref="B5:V5"/>
    <mergeCell ref="X5:AQ5"/>
    <mergeCell ref="AU5:AY5"/>
    <mergeCell ref="AZ5:BD5"/>
    <mergeCell ref="W6:AB6"/>
    <mergeCell ref="AD6:AS6"/>
    <mergeCell ref="AZ6:BC6"/>
    <mergeCell ref="A7:V7"/>
    <mergeCell ref="W7:AB7"/>
    <mergeCell ref="AE7:AS7"/>
    <mergeCell ref="AZ7:BD7"/>
    <mergeCell ref="T8:V8"/>
    <mergeCell ref="W8:AB8"/>
    <mergeCell ref="AD8:AS8"/>
    <mergeCell ref="AZ8:BE8"/>
    <mergeCell ref="W9:Z9"/>
    <mergeCell ref="AE9:AQ9"/>
    <mergeCell ref="AQ14:AQ17"/>
    <mergeCell ref="B11:B17"/>
    <mergeCell ref="T11:V17"/>
    <mergeCell ref="W11:AD17"/>
    <mergeCell ref="AE11:AF13"/>
    <mergeCell ref="AG11:AN13"/>
    <mergeCell ref="AO11:AO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T23:V23"/>
    <mergeCell ref="W23:AD23"/>
    <mergeCell ref="T24:V24"/>
    <mergeCell ref="W24:AC24"/>
    <mergeCell ref="B19:BE19"/>
    <mergeCell ref="BI19:BI21"/>
    <mergeCell ref="B20:BE20"/>
    <mergeCell ref="T21:V21"/>
    <mergeCell ref="T22:V22"/>
    <mergeCell ref="W22:AD22"/>
    <mergeCell ref="T25:V25"/>
    <mergeCell ref="T55:V55"/>
    <mergeCell ref="W55:AA55"/>
    <mergeCell ref="AC55:AD55"/>
    <mergeCell ref="T50:V50"/>
    <mergeCell ref="W50:AA50"/>
    <mergeCell ref="AC50:AD50"/>
    <mergeCell ref="T51:AC51"/>
    <mergeCell ref="B52:BE52"/>
    <mergeCell ref="B53:B54"/>
    <mergeCell ref="T53:V54"/>
    <mergeCell ref="W53:AA54"/>
    <mergeCell ref="AB53:AD53"/>
    <mergeCell ref="AC54:AD54"/>
    <mergeCell ref="T27:V27"/>
    <mergeCell ref="W27:AD27"/>
    <mergeCell ref="B28:AD28"/>
    <mergeCell ref="B29:BE29"/>
    <mergeCell ref="T49:V49"/>
    <mergeCell ref="W49:AA49"/>
    <mergeCell ref="AC49:AD49"/>
    <mergeCell ref="T30:V30"/>
    <mergeCell ref="W30:AD30"/>
    <mergeCell ref="T31:V31"/>
    <mergeCell ref="W31:AD31"/>
    <mergeCell ref="T32:V32"/>
    <mergeCell ref="W32:AD32"/>
    <mergeCell ref="T33:V33"/>
    <mergeCell ref="W33:AD33"/>
    <mergeCell ref="T34:V34"/>
    <mergeCell ref="T35:V35"/>
    <mergeCell ref="W35:AD35"/>
    <mergeCell ref="T48:V48"/>
    <mergeCell ref="W48:AA48"/>
    <mergeCell ref="AC48:AD48"/>
    <mergeCell ref="T40:V40"/>
    <mergeCell ref="AB45:AD45"/>
    <mergeCell ref="AC46:AD46"/>
    <mergeCell ref="T47:V47"/>
    <mergeCell ref="W47:AA47"/>
    <mergeCell ref="AC47:AD47"/>
    <mergeCell ref="B41:AD41"/>
    <mergeCell ref="B71:AD71"/>
    <mergeCell ref="B73:AD73"/>
    <mergeCell ref="AC56:AD56"/>
    <mergeCell ref="T57:V57"/>
    <mergeCell ref="W57:AA57"/>
    <mergeCell ref="AC57:AD57"/>
    <mergeCell ref="T58:V58"/>
    <mergeCell ref="W58:AA58"/>
    <mergeCell ref="B74:B81"/>
    <mergeCell ref="AB74:AD81"/>
    <mergeCell ref="B44:BE44"/>
    <mergeCell ref="B45:B46"/>
    <mergeCell ref="T45:V46"/>
    <mergeCell ref="W45:AA46"/>
    <mergeCell ref="AE74:AO74"/>
    <mergeCell ref="T81:Z81"/>
    <mergeCell ref="AE76:AO76"/>
    <mergeCell ref="AE78:AO78"/>
    <mergeCell ref="AE77:AO77"/>
    <mergeCell ref="T80:W80"/>
    <mergeCell ref="T79:U79"/>
    <mergeCell ref="U76:V76"/>
    <mergeCell ref="AE80:AO80"/>
    <mergeCell ref="AF90:BC90"/>
    <mergeCell ref="AE81:AO81"/>
    <mergeCell ref="U75:V75"/>
    <mergeCell ref="B93:AC93"/>
    <mergeCell ref="B95:AC95"/>
    <mergeCell ref="W21:AC21"/>
    <mergeCell ref="W25:AC25"/>
    <mergeCell ref="W34:AC34"/>
    <mergeCell ref="W40:AC40"/>
    <mergeCell ref="B42:AD42"/>
    <mergeCell ref="B43:BE43"/>
    <mergeCell ref="T56:V56"/>
    <mergeCell ref="W56:AA56"/>
    <mergeCell ref="AC58:AD58"/>
    <mergeCell ref="T59:V59"/>
    <mergeCell ref="W59:AA59"/>
    <mergeCell ref="AC59:AD59"/>
    <mergeCell ref="T60:V60"/>
    <mergeCell ref="W60:AA60"/>
    <mergeCell ref="AC60:AD60"/>
    <mergeCell ref="T61:V61"/>
    <mergeCell ref="W61:AA61"/>
    <mergeCell ref="AC61:AD61"/>
    <mergeCell ref="T62:V62"/>
    <mergeCell ref="W62:AA62"/>
    <mergeCell ref="AC62:AD62"/>
    <mergeCell ref="T63:V63"/>
    <mergeCell ref="W63:AA63"/>
    <mergeCell ref="AC63:AD63"/>
    <mergeCell ref="T64:V64"/>
    <mergeCell ref="W64:AA64"/>
    <mergeCell ref="AC64:AD64"/>
    <mergeCell ref="T65:V65"/>
    <mergeCell ref="W65:AA65"/>
    <mergeCell ref="AC65:AD65"/>
    <mergeCell ref="T66:V66"/>
    <mergeCell ref="W66:AA66"/>
    <mergeCell ref="AC66:AD66"/>
    <mergeCell ref="W67:AA67"/>
    <mergeCell ref="AC67:AD67"/>
    <mergeCell ref="T68:V68"/>
    <mergeCell ref="W68:AA68"/>
    <mergeCell ref="T70:V70"/>
    <mergeCell ref="W70:AA70"/>
    <mergeCell ref="T69:V69"/>
    <mergeCell ref="W69:AA69"/>
    <mergeCell ref="AC69:AD69"/>
    <mergeCell ref="B72:AD72"/>
    <mergeCell ref="T36:V36"/>
    <mergeCell ref="W36:AC36"/>
    <mergeCell ref="T38:V38"/>
    <mergeCell ref="W38:AC38"/>
    <mergeCell ref="T37:V37"/>
    <mergeCell ref="W37:AC37"/>
    <mergeCell ref="T39:V39"/>
    <mergeCell ref="W39:AC39"/>
    <mergeCell ref="T67:V67"/>
  </mergeCells>
  <printOptions/>
  <pageMargins left="0.143700787" right="0" top="0.590551181102362" bottom="0.196850393700787" header="0" footer="0"/>
  <pageSetup fitToHeight="2" horizontalDpi="300" verticalDpi="300" orientation="landscape" paperSize="9" scal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2021-07-28T11:24:01Z</dcterms:modified>
  <cp:category/>
  <cp:version/>
  <cp:contentType/>
  <cp:contentStatus/>
</cp:coreProperties>
</file>